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0" windowHeight="13050" tabRatio="831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Pregledi" sheetId="220" r:id="rId11"/>
    <sheet name="Operacije" sheetId="213" r:id="rId12"/>
    <sheet name="DSG" sheetId="212" r:id="rId13"/>
    <sheet name="Usluge" sheetId="216" r:id="rId14"/>
    <sheet name="Usluge REH" sheetId="224" r:id="rId15"/>
    <sheet name="Usluge RTT" sheetId="223" r:id="rId16"/>
    <sheet name="Dijagnostika" sheetId="217" r:id="rId17"/>
    <sheet name="Lab" sheetId="218" r:id="rId18"/>
    <sheet name="Dijalize" sheetId="211" r:id="rId19"/>
    <sheet name="Krv" sheetId="159" r:id="rId20"/>
    <sheet name="Lekovi" sheetId="160" r:id="rId21"/>
    <sheet name="Implantati" sheetId="161" r:id="rId22"/>
    <sheet name="Sanitet.mat" sheetId="162" r:id="rId23"/>
    <sheet name="Liste.čekanja" sheetId="200" r:id="rId24"/>
    <sheet name="Zbirno_usluge" sheetId="222" r:id="rId25"/>
  </sheets>
  <externalReferences>
    <externalReference r:id="rId26"/>
  </externalReferences>
  <definedNames>
    <definedName name="____W.O.R.K.B.O.O.K..C.O.N.T.E.N.T.S____" localSheetId="16">#REF!</definedName>
    <definedName name="____W.O.R.K.B.O.O.K..C.O.N.T.E.N.T.S____" localSheetId="12">#REF!</definedName>
    <definedName name="____W.O.R.K.B.O.O.K..C.O.N.T.E.N.T.S____" localSheetId="17">#REF!</definedName>
    <definedName name="____W.O.R.K.B.O.O.K..C.O.N.T.E.N.T.S____" localSheetId="11">#REF!</definedName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24">#REF!</definedName>
    <definedName name="____W.O.R.K.B.O.O.K..C.O.N.T.E.N.T.S____">#REF!</definedName>
    <definedName name="_xlnm.Print_Area" localSheetId="8">Dnevne.bolnice!$A$1:$G$25</definedName>
    <definedName name="_xlnm.Print_Area" localSheetId="12">DSG!$A$1:$D$735</definedName>
    <definedName name="_xlnm.Print_Area" localSheetId="4">Kadar.nem.!$A$1:$I$23</definedName>
    <definedName name="_xlnm.Print_Area" localSheetId="19">Krv!$A$1:$H$78</definedName>
    <definedName name="_xlnm.Print_Area" localSheetId="17">Lab!$A$1:$H$335</definedName>
    <definedName name="_xlnm.Print_Area" localSheetId="20">Lekovi!$A$1:$K$70</definedName>
    <definedName name="_xlnm.Print_Area" localSheetId="23">Liste.čekanja!$A$1:$I$34</definedName>
    <definedName name="_xlnm.Print_Area" localSheetId="9">Neonatologija!$A$1:$F$12</definedName>
    <definedName name="_xlnm.Print_Area" localSheetId="10">Pregledi!$A$1:$H$28</definedName>
    <definedName name="_xlnm.Print_Area" localSheetId="22">Sanitet.mat!$A$1:$D$15</definedName>
    <definedName name="_xlnm.Print_Area" localSheetId="15">'Usluge RTT'!$A$1:$H$35</definedName>
    <definedName name="_xlnm.Print_Area" localSheetId="24">Zbirno_usluge!$A$1:$G$881</definedName>
    <definedName name="_xlnm.Print_Titles" localSheetId="16">Dijagnostika!$6:$7</definedName>
    <definedName name="_xlnm.Print_Titles" localSheetId="21">Implantati!$5:$7</definedName>
    <definedName name="_xlnm.Print_Titles" localSheetId="3">Kadar.zaj.med.del.!$A:$A</definedName>
    <definedName name="_xlnm.Print_Titles" localSheetId="17">Lab!$6:$7</definedName>
    <definedName name="_xlnm.Print_Titles" localSheetId="20">Lekovi!$5:$7</definedName>
    <definedName name="_xlnm.Print_Titles" localSheetId="23">Liste.čekanja!$1:$6</definedName>
  </definedNames>
  <calcPr calcId="144525"/>
</workbook>
</file>

<file path=xl/calcChain.xml><?xml version="1.0" encoding="utf-8"?>
<calcChain xmlns="http://schemas.openxmlformats.org/spreadsheetml/2006/main">
  <c r="G25" i="223" l="1"/>
  <c r="H25" i="223"/>
  <c r="E9" i="216" l="1"/>
  <c r="C9" i="216"/>
  <c r="F9" i="216"/>
  <c r="O22" i="211" l="1"/>
  <c r="K22" i="211"/>
  <c r="G22" i="211"/>
  <c r="C22" i="211"/>
  <c r="O9" i="211"/>
  <c r="K9" i="211"/>
  <c r="G9" i="211"/>
  <c r="C9" i="211"/>
  <c r="H467" i="216" l="1"/>
  <c r="G467" i="216"/>
  <c r="G78" i="217"/>
  <c r="H78" i="217"/>
  <c r="H77" i="217"/>
  <c r="G77" i="217"/>
  <c r="I9" i="161"/>
  <c r="F205" i="218" l="1"/>
  <c r="D205" i="218"/>
  <c r="F106" i="218"/>
  <c r="D106" i="218"/>
  <c r="F10" i="217"/>
  <c r="D10" i="217"/>
  <c r="F9" i="223"/>
  <c r="D9" i="223"/>
  <c r="F9" i="224"/>
  <c r="D9" i="224"/>
  <c r="F147" i="216"/>
  <c r="D147" i="216"/>
  <c r="D9" i="216"/>
  <c r="G456" i="216"/>
  <c r="H456" i="216"/>
  <c r="G457" i="216"/>
  <c r="H457" i="216"/>
  <c r="G458" i="216"/>
  <c r="H458" i="216"/>
  <c r="G459" i="216"/>
  <c r="H459" i="216"/>
  <c r="G460" i="216"/>
  <c r="H460" i="216"/>
  <c r="G461" i="216"/>
  <c r="H461" i="216"/>
  <c r="G462" i="216"/>
  <c r="H462" i="216"/>
  <c r="G463" i="216"/>
  <c r="H463" i="216"/>
  <c r="G464" i="216"/>
  <c r="H464" i="216"/>
  <c r="G465" i="216"/>
  <c r="H465" i="216"/>
  <c r="G466" i="216"/>
  <c r="H466" i="216"/>
  <c r="G45" i="224"/>
  <c r="H45" i="224"/>
  <c r="G455" i="216"/>
  <c r="H455" i="216"/>
  <c r="G294" i="218"/>
  <c r="H294" i="218"/>
  <c r="G295" i="218"/>
  <c r="H295" i="218"/>
  <c r="G296" i="218"/>
  <c r="H296" i="218"/>
  <c r="G297" i="218"/>
  <c r="H297" i="218"/>
  <c r="G298" i="218"/>
  <c r="H298" i="218"/>
  <c r="G299" i="218"/>
  <c r="H299" i="218"/>
  <c r="G300" i="218"/>
  <c r="H300" i="218"/>
  <c r="G301" i="218"/>
  <c r="H301" i="218"/>
  <c r="G302" i="218"/>
  <c r="H302" i="218"/>
  <c r="G303" i="218"/>
  <c r="H303" i="218"/>
  <c r="H293" i="218"/>
  <c r="G293" i="218"/>
  <c r="G195" i="218"/>
  <c r="H195" i="218"/>
  <c r="G196" i="218"/>
  <c r="H196" i="218"/>
  <c r="G197" i="218"/>
  <c r="H197" i="218"/>
  <c r="G198" i="218"/>
  <c r="H198" i="218"/>
  <c r="G199" i="218"/>
  <c r="H199" i="218"/>
  <c r="G200" i="218"/>
  <c r="H200" i="218"/>
  <c r="G201" i="218"/>
  <c r="H201" i="218"/>
  <c r="H194" i="218"/>
  <c r="G194" i="218"/>
  <c r="G30" i="223"/>
  <c r="H30" i="223"/>
  <c r="G31" i="223"/>
  <c r="H31" i="223"/>
  <c r="G32" i="223"/>
  <c r="H32" i="223"/>
  <c r="G33" i="223"/>
  <c r="H33" i="223"/>
  <c r="G443" i="216"/>
  <c r="H443" i="216"/>
  <c r="G444" i="216"/>
  <c r="H444" i="216"/>
  <c r="G445" i="216"/>
  <c r="H445" i="216"/>
  <c r="G446" i="216"/>
  <c r="H446" i="216"/>
  <c r="G447" i="216"/>
  <c r="H447" i="216"/>
  <c r="G448" i="216"/>
  <c r="H448" i="216"/>
  <c r="G449" i="216"/>
  <c r="H449" i="216"/>
  <c r="G450" i="216"/>
  <c r="H450" i="216"/>
  <c r="G451" i="216"/>
  <c r="H451" i="216"/>
  <c r="G452" i="216"/>
  <c r="H452" i="216"/>
  <c r="G453" i="216"/>
  <c r="H453" i="216"/>
  <c r="G454" i="216"/>
  <c r="H454" i="216"/>
  <c r="H29" i="223"/>
  <c r="G29" i="223"/>
  <c r="G439" i="216"/>
  <c r="H439" i="216"/>
  <c r="G440" i="216"/>
  <c r="H440" i="216"/>
  <c r="G441" i="216"/>
  <c r="H441" i="216"/>
  <c r="G442" i="216"/>
  <c r="H442" i="216"/>
  <c r="H438" i="216"/>
  <c r="G438" i="216"/>
  <c r="K50" i="160"/>
  <c r="K49" i="160"/>
  <c r="K48" i="160"/>
  <c r="K47" i="160"/>
  <c r="K45" i="160"/>
  <c r="K44" i="160"/>
  <c r="K42" i="160"/>
  <c r="K41" i="160"/>
  <c r="K40" i="160"/>
  <c r="K38" i="160"/>
  <c r="K33" i="160"/>
  <c r="K32" i="160"/>
  <c r="K28" i="160"/>
  <c r="K27" i="160"/>
  <c r="K22" i="160"/>
  <c r="K21" i="160"/>
  <c r="K19" i="160"/>
  <c r="K20" i="160"/>
  <c r="K17" i="160"/>
  <c r="K16" i="160"/>
  <c r="K12" i="160"/>
  <c r="K13" i="160"/>
  <c r="K10" i="160"/>
  <c r="K9" i="160"/>
  <c r="H77" i="159" l="1"/>
  <c r="H76" i="159"/>
  <c r="H75" i="159"/>
  <c r="H74" i="159"/>
  <c r="F77" i="159"/>
  <c r="F76" i="159"/>
  <c r="F75" i="159"/>
  <c r="E205" i="218" l="1"/>
  <c r="C205" i="218"/>
  <c r="E106" i="218"/>
  <c r="C106" i="218"/>
  <c r="E9" i="223"/>
  <c r="C9" i="223"/>
  <c r="J14" i="174" l="1"/>
  <c r="I14" i="174"/>
  <c r="H14" i="174"/>
  <c r="S11" i="192"/>
  <c r="P11" i="192"/>
  <c r="K11" i="192"/>
  <c r="O11" i="192"/>
  <c r="J11" i="192"/>
  <c r="I11" i="161" l="1"/>
  <c r="I12" i="161"/>
  <c r="I13" i="161"/>
  <c r="I10" i="161"/>
  <c r="D15" i="162" l="1"/>
  <c r="C15" i="162"/>
  <c r="H8" i="161"/>
  <c r="H49" i="161" s="1"/>
  <c r="D8" i="161"/>
  <c r="D49" i="161" s="1"/>
  <c r="K55" i="160" l="1"/>
  <c r="K70" i="160" s="1"/>
  <c r="H55" i="160"/>
  <c r="H70" i="160" s="1"/>
  <c r="H287" i="218"/>
  <c r="G287" i="218"/>
  <c r="H286" i="218"/>
  <c r="G286" i="218"/>
  <c r="H285" i="218"/>
  <c r="G285" i="218"/>
  <c r="H284" i="218"/>
  <c r="G284" i="218"/>
  <c r="H283" i="218"/>
  <c r="G283" i="218"/>
  <c r="H282" i="218"/>
  <c r="G282" i="218"/>
  <c r="H281" i="218"/>
  <c r="G281" i="218"/>
  <c r="H280" i="218"/>
  <c r="G280" i="218"/>
  <c r="H279" i="218"/>
  <c r="G279" i="218"/>
  <c r="H278" i="218"/>
  <c r="G278" i="218"/>
  <c r="H277" i="218"/>
  <c r="G277" i="218"/>
  <c r="H276" i="218"/>
  <c r="G276" i="218"/>
  <c r="H275" i="218"/>
  <c r="G275" i="218"/>
  <c r="H274" i="218"/>
  <c r="G274" i="218"/>
  <c r="H273" i="218"/>
  <c r="G273" i="218"/>
  <c r="H272" i="218"/>
  <c r="G272" i="218"/>
  <c r="H271" i="218"/>
  <c r="G271" i="218"/>
  <c r="H270" i="218"/>
  <c r="G270" i="218"/>
  <c r="H269" i="218"/>
  <c r="G269" i="218"/>
  <c r="H268" i="218"/>
  <c r="G268" i="218"/>
  <c r="H267" i="218"/>
  <c r="G267" i="218"/>
  <c r="H266" i="218"/>
  <c r="G266" i="218"/>
  <c r="H265" i="218"/>
  <c r="G265" i="218"/>
  <c r="H264" i="218"/>
  <c r="G264" i="218"/>
  <c r="H263" i="218"/>
  <c r="G263" i="218"/>
  <c r="H262" i="218"/>
  <c r="G262" i="218"/>
  <c r="H261" i="218"/>
  <c r="G261" i="218"/>
  <c r="H260" i="218"/>
  <c r="G260" i="218"/>
  <c r="H259" i="218"/>
  <c r="G259" i="218"/>
  <c r="H258" i="218"/>
  <c r="G258" i="218"/>
  <c r="H257" i="218"/>
  <c r="G257" i="218"/>
  <c r="H256" i="218"/>
  <c r="G256" i="218"/>
  <c r="H255" i="218"/>
  <c r="G255" i="218"/>
  <c r="H254" i="218"/>
  <c r="G254" i="218"/>
  <c r="H253" i="218"/>
  <c r="G253" i="218"/>
  <c r="H252" i="218"/>
  <c r="G252" i="218"/>
  <c r="H251" i="218"/>
  <c r="G251" i="218"/>
  <c r="H250" i="218"/>
  <c r="G250" i="218"/>
  <c r="H249" i="218"/>
  <c r="G249" i="218"/>
  <c r="H248" i="218"/>
  <c r="G248" i="218"/>
  <c r="H247" i="218"/>
  <c r="G247" i="218"/>
  <c r="H246" i="218"/>
  <c r="G246" i="218"/>
  <c r="H245" i="218"/>
  <c r="G245" i="218"/>
  <c r="H244" i="218"/>
  <c r="G244" i="218"/>
  <c r="H243" i="218"/>
  <c r="G243" i="218"/>
  <c r="H242" i="218"/>
  <c r="G242" i="218"/>
  <c r="H241" i="218"/>
  <c r="G241" i="218"/>
  <c r="H240" i="218"/>
  <c r="G240" i="218"/>
  <c r="H239" i="218"/>
  <c r="G239" i="218"/>
  <c r="H238" i="218"/>
  <c r="G238" i="218"/>
  <c r="H237" i="218"/>
  <c r="G237" i="218"/>
  <c r="H236" i="218"/>
  <c r="G236" i="218"/>
  <c r="H235" i="218"/>
  <c r="G235" i="218"/>
  <c r="H234" i="218"/>
  <c r="G234" i="218"/>
  <c r="H233" i="218"/>
  <c r="G233" i="218"/>
  <c r="H232" i="218"/>
  <c r="G232" i="218"/>
  <c r="H231" i="218"/>
  <c r="G231" i="218"/>
  <c r="H230" i="218"/>
  <c r="G230" i="218"/>
  <c r="H229" i="218"/>
  <c r="G229" i="218"/>
  <c r="H228" i="218"/>
  <c r="G228" i="218"/>
  <c r="H227" i="218"/>
  <c r="G227" i="218"/>
  <c r="H226" i="218"/>
  <c r="G226" i="218"/>
  <c r="H225" i="218"/>
  <c r="G225" i="218"/>
  <c r="H224" i="218"/>
  <c r="G224" i="218"/>
  <c r="H223" i="218"/>
  <c r="G223" i="218"/>
  <c r="H222" i="218"/>
  <c r="G222" i="218"/>
  <c r="H221" i="218"/>
  <c r="G221" i="218"/>
  <c r="H220" i="218"/>
  <c r="G220" i="218"/>
  <c r="H219" i="218"/>
  <c r="G219" i="218"/>
  <c r="H218" i="218"/>
  <c r="G218" i="218"/>
  <c r="H217" i="218"/>
  <c r="G217" i="218"/>
  <c r="H216" i="218"/>
  <c r="G216" i="218"/>
  <c r="H215" i="218"/>
  <c r="G215" i="218"/>
  <c r="H214" i="218"/>
  <c r="G214" i="218"/>
  <c r="H213" i="218"/>
  <c r="G213" i="218"/>
  <c r="H212" i="218"/>
  <c r="G212" i="218"/>
  <c r="H211" i="218"/>
  <c r="G211" i="218"/>
  <c r="H210" i="218"/>
  <c r="G210" i="218"/>
  <c r="H209" i="218"/>
  <c r="G209" i="218"/>
  <c r="H208" i="218"/>
  <c r="G208" i="218"/>
  <c r="H207" i="218"/>
  <c r="G207" i="218"/>
  <c r="H206" i="218"/>
  <c r="G206" i="218"/>
  <c r="H204" i="218"/>
  <c r="G204" i="218"/>
  <c r="H203" i="218"/>
  <c r="G203" i="218"/>
  <c r="G105" i="218"/>
  <c r="H105" i="218"/>
  <c r="G107" i="218"/>
  <c r="H107" i="218"/>
  <c r="G108" i="218"/>
  <c r="H108" i="218"/>
  <c r="G109" i="218"/>
  <c r="H109" i="218"/>
  <c r="G110" i="218"/>
  <c r="H110" i="218"/>
  <c r="G111" i="218"/>
  <c r="H111" i="218"/>
  <c r="G112" i="218"/>
  <c r="H112" i="218"/>
  <c r="G113" i="218"/>
  <c r="H113" i="218"/>
  <c r="G114" i="218"/>
  <c r="H114" i="218"/>
  <c r="G115" i="218"/>
  <c r="H115" i="218"/>
  <c r="G116" i="218"/>
  <c r="H116" i="218"/>
  <c r="G117" i="218"/>
  <c r="H117" i="218"/>
  <c r="G118" i="218"/>
  <c r="H118" i="218"/>
  <c r="G119" i="218"/>
  <c r="H119" i="218"/>
  <c r="G120" i="218"/>
  <c r="H120" i="218"/>
  <c r="G121" i="218"/>
  <c r="H121" i="218"/>
  <c r="G122" i="218"/>
  <c r="H122" i="218"/>
  <c r="G123" i="218"/>
  <c r="H123" i="218"/>
  <c r="G124" i="218"/>
  <c r="H124" i="218"/>
  <c r="G125" i="218"/>
  <c r="H125" i="218"/>
  <c r="G126" i="218"/>
  <c r="H126" i="218"/>
  <c r="G127" i="218"/>
  <c r="H127" i="218"/>
  <c r="G128" i="218"/>
  <c r="H128" i="218"/>
  <c r="G129" i="218"/>
  <c r="H129" i="218"/>
  <c r="G130" i="218"/>
  <c r="H130" i="218"/>
  <c r="G131" i="218"/>
  <c r="H131" i="218"/>
  <c r="G132" i="218"/>
  <c r="H132" i="218"/>
  <c r="G133" i="218"/>
  <c r="H133" i="218"/>
  <c r="G134" i="218"/>
  <c r="H134" i="218"/>
  <c r="G135" i="218"/>
  <c r="H135" i="218"/>
  <c r="G136" i="218"/>
  <c r="H136" i="218"/>
  <c r="G137" i="218"/>
  <c r="H137" i="218"/>
  <c r="G138" i="218"/>
  <c r="H138" i="218"/>
  <c r="G139" i="218"/>
  <c r="H139" i="218"/>
  <c r="G140" i="218"/>
  <c r="H140" i="218"/>
  <c r="G141" i="218"/>
  <c r="H141" i="218"/>
  <c r="G142" i="218"/>
  <c r="H142" i="218"/>
  <c r="G143" i="218"/>
  <c r="H143" i="218"/>
  <c r="G144" i="218"/>
  <c r="H144" i="218"/>
  <c r="G145" i="218"/>
  <c r="H145" i="218"/>
  <c r="G146" i="218"/>
  <c r="H146" i="218"/>
  <c r="G147" i="218"/>
  <c r="H147" i="218"/>
  <c r="G148" i="218"/>
  <c r="H148" i="218"/>
  <c r="G149" i="218"/>
  <c r="H149" i="218"/>
  <c r="G150" i="218"/>
  <c r="H150" i="218"/>
  <c r="G151" i="218"/>
  <c r="H151" i="218"/>
  <c r="G152" i="218"/>
  <c r="H152" i="218"/>
  <c r="G153" i="218"/>
  <c r="H153" i="218"/>
  <c r="G154" i="218"/>
  <c r="H154" i="218"/>
  <c r="G155" i="218"/>
  <c r="H155" i="218"/>
  <c r="G156" i="218"/>
  <c r="H156" i="218"/>
  <c r="G157" i="218"/>
  <c r="H157" i="218"/>
  <c r="G158" i="218"/>
  <c r="H158" i="218"/>
  <c r="G159" i="218"/>
  <c r="H159" i="218"/>
  <c r="G160" i="218"/>
  <c r="H160" i="218"/>
  <c r="G161" i="218"/>
  <c r="H161" i="218"/>
  <c r="G162" i="218"/>
  <c r="H162" i="218"/>
  <c r="G163" i="218"/>
  <c r="H163" i="218"/>
  <c r="G164" i="218"/>
  <c r="H164" i="218"/>
  <c r="G165" i="218"/>
  <c r="H165" i="218"/>
  <c r="G166" i="218"/>
  <c r="H166" i="218"/>
  <c r="G167" i="218"/>
  <c r="H167" i="218"/>
  <c r="G168" i="218"/>
  <c r="H168" i="218"/>
  <c r="G169" i="218"/>
  <c r="H169" i="218"/>
  <c r="G170" i="218"/>
  <c r="H170" i="218"/>
  <c r="G171" i="218"/>
  <c r="H171" i="218"/>
  <c r="G172" i="218"/>
  <c r="H172" i="218"/>
  <c r="G173" i="218"/>
  <c r="H173" i="218"/>
  <c r="G174" i="218"/>
  <c r="H174" i="218"/>
  <c r="G175" i="218"/>
  <c r="H175" i="218"/>
  <c r="G176" i="218"/>
  <c r="H176" i="218"/>
  <c r="G177" i="218"/>
  <c r="H177" i="218"/>
  <c r="G178" i="218"/>
  <c r="H178" i="218"/>
  <c r="G179" i="218"/>
  <c r="H179" i="218"/>
  <c r="G180" i="218"/>
  <c r="H180" i="218"/>
  <c r="G181" i="218"/>
  <c r="H181" i="218"/>
  <c r="G182" i="218"/>
  <c r="H182" i="218"/>
  <c r="G183" i="218"/>
  <c r="H183" i="218"/>
  <c r="G184" i="218"/>
  <c r="H184" i="218"/>
  <c r="G185" i="218"/>
  <c r="H185" i="218"/>
  <c r="G186" i="218"/>
  <c r="H186" i="218"/>
  <c r="H104" i="218"/>
  <c r="G104" i="218"/>
  <c r="G75" i="218"/>
  <c r="H75" i="218"/>
  <c r="G76" i="218"/>
  <c r="H76" i="218"/>
  <c r="G77" i="218"/>
  <c r="H77" i="218"/>
  <c r="G78" i="218"/>
  <c r="H78" i="218"/>
  <c r="G79" i="218"/>
  <c r="H79" i="218"/>
  <c r="G80" i="218"/>
  <c r="H80" i="218"/>
  <c r="G81" i="218"/>
  <c r="H81" i="218"/>
  <c r="G82" i="218"/>
  <c r="H82" i="218"/>
  <c r="G83" i="218"/>
  <c r="H83" i="218"/>
  <c r="G84" i="218"/>
  <c r="H84" i="218"/>
  <c r="G85" i="218"/>
  <c r="H85" i="218"/>
  <c r="G86" i="218"/>
  <c r="H86" i="218"/>
  <c r="G87" i="218"/>
  <c r="H87" i="218"/>
  <c r="G88" i="218"/>
  <c r="H88" i="218"/>
  <c r="G89" i="218"/>
  <c r="H89" i="218"/>
  <c r="G90" i="218"/>
  <c r="H90" i="218"/>
  <c r="G91" i="218"/>
  <c r="H91" i="218"/>
  <c r="G92" i="218"/>
  <c r="H92" i="218"/>
  <c r="G93" i="218"/>
  <c r="H93" i="218"/>
  <c r="G94" i="218"/>
  <c r="H94" i="218"/>
  <c r="G96" i="218"/>
  <c r="H96" i="218"/>
  <c r="G97" i="218"/>
  <c r="H97" i="218"/>
  <c r="G98" i="218"/>
  <c r="H98" i="218"/>
  <c r="G99" i="218"/>
  <c r="H99" i="218"/>
  <c r="G100" i="218"/>
  <c r="H100" i="218"/>
  <c r="G101" i="218"/>
  <c r="H101" i="218"/>
  <c r="G102" i="218"/>
  <c r="H102" i="218"/>
  <c r="G9" i="218"/>
  <c r="H9" i="218"/>
  <c r="G11" i="218"/>
  <c r="H11" i="218"/>
  <c r="G13" i="218"/>
  <c r="H13" i="218"/>
  <c r="G14" i="218"/>
  <c r="H14" i="218"/>
  <c r="G16" i="218"/>
  <c r="H16" i="218"/>
  <c r="G17" i="218"/>
  <c r="H17" i="218"/>
  <c r="G18" i="218"/>
  <c r="H18" i="218"/>
  <c r="G19" i="218"/>
  <c r="H19" i="218"/>
  <c r="G20" i="218"/>
  <c r="H20" i="218"/>
  <c r="G21" i="218"/>
  <c r="H21" i="218"/>
  <c r="G22" i="218"/>
  <c r="H22" i="218"/>
  <c r="G23" i="218"/>
  <c r="H23" i="218"/>
  <c r="G24" i="218"/>
  <c r="H24" i="218"/>
  <c r="G25" i="218"/>
  <c r="H25" i="218"/>
  <c r="G26" i="218"/>
  <c r="H26" i="218"/>
  <c r="G27" i="218"/>
  <c r="H27" i="218"/>
  <c r="G29" i="218"/>
  <c r="H29" i="218"/>
  <c r="G30" i="218"/>
  <c r="H30" i="218"/>
  <c r="G32" i="218"/>
  <c r="H32" i="218"/>
  <c r="G33" i="218"/>
  <c r="H33" i="218"/>
  <c r="G34" i="218"/>
  <c r="H34" i="218"/>
  <c r="G35" i="218"/>
  <c r="H35" i="218"/>
  <c r="G36" i="218"/>
  <c r="H36" i="218"/>
  <c r="G37" i="218"/>
  <c r="H37" i="218"/>
  <c r="G38" i="218"/>
  <c r="H38" i="218"/>
  <c r="G39" i="218"/>
  <c r="H39" i="218"/>
  <c r="G40" i="218"/>
  <c r="H40" i="218"/>
  <c r="G41" i="218"/>
  <c r="H41" i="218"/>
  <c r="G42" i="218"/>
  <c r="H42" i="218"/>
  <c r="G43" i="218"/>
  <c r="H43" i="218"/>
  <c r="G15" i="218"/>
  <c r="H15" i="218"/>
  <c r="G44" i="218"/>
  <c r="H44" i="218"/>
  <c r="G45" i="218"/>
  <c r="H45" i="218"/>
  <c r="G46" i="218"/>
  <c r="H46" i="218"/>
  <c r="G47" i="218"/>
  <c r="H47" i="218"/>
  <c r="G48" i="218"/>
  <c r="H48" i="218"/>
  <c r="G49" i="218"/>
  <c r="H49" i="218"/>
  <c r="G50" i="218"/>
  <c r="H50" i="218"/>
  <c r="G51" i="218"/>
  <c r="H51" i="218"/>
  <c r="G52" i="218"/>
  <c r="H52" i="218"/>
  <c r="G53" i="218"/>
  <c r="H53" i="218"/>
  <c r="G54" i="218"/>
  <c r="H54" i="218"/>
  <c r="G55" i="218"/>
  <c r="H55" i="218"/>
  <c r="G56" i="218"/>
  <c r="H56" i="218"/>
  <c r="G57" i="218"/>
  <c r="H57" i="218"/>
  <c r="G58" i="218"/>
  <c r="H58" i="218"/>
  <c r="G59" i="218"/>
  <c r="H59" i="218"/>
  <c r="G60" i="218"/>
  <c r="H60" i="218"/>
  <c r="G61" i="218"/>
  <c r="H61" i="218"/>
  <c r="G62" i="218"/>
  <c r="H62" i="218"/>
  <c r="G63" i="218"/>
  <c r="H63" i="218"/>
  <c r="G64" i="218"/>
  <c r="H64" i="218"/>
  <c r="G65" i="218"/>
  <c r="H65" i="218"/>
  <c r="G66" i="218"/>
  <c r="H66" i="218"/>
  <c r="G68" i="218"/>
  <c r="H68" i="218"/>
  <c r="G69" i="218"/>
  <c r="H69" i="218"/>
  <c r="G70" i="218"/>
  <c r="H70" i="218"/>
  <c r="G71" i="218"/>
  <c r="H71" i="218"/>
  <c r="G72" i="218"/>
  <c r="H72" i="218"/>
  <c r="G74" i="218"/>
  <c r="H74" i="218"/>
  <c r="H8" i="218"/>
  <c r="G8" i="218"/>
  <c r="F10" i="218"/>
  <c r="E10" i="218"/>
  <c r="D10" i="218"/>
  <c r="C10" i="218"/>
  <c r="G10" i="218" l="1"/>
  <c r="H10" i="218"/>
  <c r="G106" i="218"/>
  <c r="G205" i="218"/>
  <c r="H106" i="218"/>
  <c r="H205" i="218"/>
  <c r="H91" i="217"/>
  <c r="G91" i="217"/>
  <c r="H90" i="217"/>
  <c r="G90" i="217"/>
  <c r="H89" i="217"/>
  <c r="G89" i="217"/>
  <c r="H88" i="217"/>
  <c r="G88" i="217"/>
  <c r="H87" i="217"/>
  <c r="G87" i="217"/>
  <c r="H86" i="217"/>
  <c r="G86" i="217"/>
  <c r="H85" i="217"/>
  <c r="G85" i="217"/>
  <c r="H84" i="217"/>
  <c r="G84" i="217"/>
  <c r="H83" i="217"/>
  <c r="G83" i="217"/>
  <c r="H82" i="217"/>
  <c r="G82" i="217"/>
  <c r="H81" i="217"/>
  <c r="G81" i="217"/>
  <c r="H80" i="217"/>
  <c r="G80" i="217"/>
  <c r="H79" i="217"/>
  <c r="G79" i="217"/>
  <c r="H76" i="217"/>
  <c r="G76" i="217"/>
  <c r="H75" i="217"/>
  <c r="G75" i="217"/>
  <c r="H74" i="217"/>
  <c r="G74" i="217"/>
  <c r="H73" i="217"/>
  <c r="G73" i="217"/>
  <c r="H72" i="217"/>
  <c r="G72" i="217"/>
  <c r="H71" i="217"/>
  <c r="G71" i="217"/>
  <c r="H70" i="217"/>
  <c r="G70" i="217"/>
  <c r="H69" i="217"/>
  <c r="G69" i="217"/>
  <c r="H67" i="217"/>
  <c r="G67" i="217"/>
  <c r="F68" i="217"/>
  <c r="E68" i="217"/>
  <c r="D68" i="217"/>
  <c r="C68" i="217"/>
  <c r="H56" i="217"/>
  <c r="G56" i="217"/>
  <c r="H55" i="217"/>
  <c r="G55" i="217"/>
  <c r="H54" i="217"/>
  <c r="G54" i="217"/>
  <c r="H53" i="217"/>
  <c r="G53" i="217"/>
  <c r="H52" i="217"/>
  <c r="G52" i="217"/>
  <c r="H51" i="217"/>
  <c r="G51" i="217"/>
  <c r="H50" i="217"/>
  <c r="G50" i="217"/>
  <c r="H49" i="217"/>
  <c r="G49" i="217"/>
  <c r="H48" i="217"/>
  <c r="G48" i="217"/>
  <c r="H47" i="217"/>
  <c r="G47" i="217"/>
  <c r="H45" i="217"/>
  <c r="G45" i="217"/>
  <c r="F46" i="217"/>
  <c r="E46" i="217"/>
  <c r="D46" i="217"/>
  <c r="C46" i="217"/>
  <c r="G13" i="217"/>
  <c r="H13" i="217"/>
  <c r="G14" i="217"/>
  <c r="H14" i="217"/>
  <c r="G15" i="217"/>
  <c r="H15" i="217"/>
  <c r="G16" i="217"/>
  <c r="H16" i="217"/>
  <c r="G17" i="217"/>
  <c r="H17" i="217"/>
  <c r="G18" i="217"/>
  <c r="H18" i="217"/>
  <c r="G19" i="217"/>
  <c r="H19" i="217"/>
  <c r="G20" i="217"/>
  <c r="H20" i="217"/>
  <c r="G21" i="217"/>
  <c r="H21" i="217"/>
  <c r="G23" i="217"/>
  <c r="H23" i="217"/>
  <c r="G24" i="217"/>
  <c r="H24" i="217"/>
  <c r="G25" i="217"/>
  <c r="H25" i="217"/>
  <c r="G26" i="217"/>
  <c r="H26" i="217"/>
  <c r="G27" i="217"/>
  <c r="H27" i="217"/>
  <c r="G28" i="217"/>
  <c r="H28" i="217"/>
  <c r="G29" i="217"/>
  <c r="H29" i="217"/>
  <c r="G30" i="217"/>
  <c r="H30" i="217"/>
  <c r="G31" i="217"/>
  <c r="H31" i="217"/>
  <c r="G32" i="217"/>
  <c r="H32" i="217"/>
  <c r="G33" i="217"/>
  <c r="H33" i="217"/>
  <c r="G34" i="217"/>
  <c r="H34" i="217"/>
  <c r="G35" i="217"/>
  <c r="H35" i="217"/>
  <c r="G36" i="217"/>
  <c r="H36" i="217"/>
  <c r="G38" i="217"/>
  <c r="H38" i="217"/>
  <c r="H9" i="217"/>
  <c r="G9" i="217"/>
  <c r="E10" i="217"/>
  <c r="C10" i="217"/>
  <c r="G10" i="223"/>
  <c r="H10" i="223"/>
  <c r="G11" i="223"/>
  <c r="H11" i="223"/>
  <c r="G12" i="223"/>
  <c r="H12" i="223"/>
  <c r="G13" i="223"/>
  <c r="H13" i="223"/>
  <c r="G14" i="223"/>
  <c r="H14" i="223"/>
  <c r="G15" i="223"/>
  <c r="H15" i="223"/>
  <c r="G16" i="223"/>
  <c r="H16" i="223"/>
  <c r="G17" i="223"/>
  <c r="H17" i="223"/>
  <c r="G19" i="223"/>
  <c r="H19" i="223"/>
  <c r="G20" i="223"/>
  <c r="H20" i="223"/>
  <c r="G21" i="223"/>
  <c r="H21" i="223"/>
  <c r="G22" i="223"/>
  <c r="H22" i="223"/>
  <c r="G23" i="223"/>
  <c r="H23" i="223"/>
  <c r="G24" i="223"/>
  <c r="H24" i="223"/>
  <c r="G26" i="223"/>
  <c r="H26" i="223"/>
  <c r="G27" i="223"/>
  <c r="H27" i="223"/>
  <c r="G28" i="223"/>
  <c r="H28" i="223"/>
  <c r="G11" i="224"/>
  <c r="H11" i="224"/>
  <c r="G12" i="224"/>
  <c r="H12" i="224"/>
  <c r="G13" i="224"/>
  <c r="H13" i="224"/>
  <c r="G14" i="224"/>
  <c r="H14" i="224"/>
  <c r="G15" i="224"/>
  <c r="H15" i="224"/>
  <c r="G16" i="224"/>
  <c r="H16" i="224"/>
  <c r="G17" i="224"/>
  <c r="H17" i="224"/>
  <c r="G18" i="224"/>
  <c r="H18" i="224"/>
  <c r="G19" i="224"/>
  <c r="H19" i="224"/>
  <c r="G20" i="224"/>
  <c r="H20" i="224"/>
  <c r="G21" i="224"/>
  <c r="H21" i="224"/>
  <c r="G22" i="224"/>
  <c r="H22" i="224"/>
  <c r="G23" i="224"/>
  <c r="H23" i="224"/>
  <c r="G24" i="224"/>
  <c r="H24" i="224"/>
  <c r="G25" i="224"/>
  <c r="H25" i="224"/>
  <c r="G26" i="224"/>
  <c r="H26" i="224"/>
  <c r="G27" i="224"/>
  <c r="H27" i="224"/>
  <c r="G28" i="224"/>
  <c r="H28" i="224"/>
  <c r="G29" i="224"/>
  <c r="H29" i="224"/>
  <c r="G30" i="224"/>
  <c r="H30" i="224"/>
  <c r="G31" i="224"/>
  <c r="H31" i="224"/>
  <c r="G32" i="224"/>
  <c r="H32" i="224"/>
  <c r="G33" i="224"/>
  <c r="H33" i="224"/>
  <c r="G34" i="224"/>
  <c r="H34" i="224"/>
  <c r="G35" i="224"/>
  <c r="H35" i="224"/>
  <c r="G36" i="224"/>
  <c r="H36" i="224"/>
  <c r="G37" i="224"/>
  <c r="H37" i="224"/>
  <c r="G38" i="224"/>
  <c r="H38" i="224"/>
  <c r="G39" i="224"/>
  <c r="H39" i="224"/>
  <c r="G40" i="224"/>
  <c r="H40" i="224"/>
  <c r="G41" i="224"/>
  <c r="H41" i="224"/>
  <c r="G42" i="224"/>
  <c r="H42" i="224"/>
  <c r="G43" i="224"/>
  <c r="H43" i="224"/>
  <c r="G44" i="224"/>
  <c r="H44" i="224"/>
  <c r="H10" i="224"/>
  <c r="G10" i="224"/>
  <c r="G9" i="224" s="1"/>
  <c r="E9" i="224"/>
  <c r="C2" i="223"/>
  <c r="C1" i="223"/>
  <c r="C9" i="224"/>
  <c r="C2" i="224"/>
  <c r="C1" i="224"/>
  <c r="H401" i="216"/>
  <c r="G401" i="216"/>
  <c r="H400" i="216"/>
  <c r="G400" i="216"/>
  <c r="H399" i="216"/>
  <c r="G399" i="216"/>
  <c r="H398" i="216"/>
  <c r="G398" i="216"/>
  <c r="H397" i="216"/>
  <c r="G397" i="216"/>
  <c r="H396" i="216"/>
  <c r="G396" i="216"/>
  <c r="H395" i="216"/>
  <c r="G395" i="216"/>
  <c r="H394" i="216"/>
  <c r="G394" i="216"/>
  <c r="H393" i="216"/>
  <c r="G393" i="216"/>
  <c r="H392" i="216"/>
  <c r="G392" i="216"/>
  <c r="H391" i="216"/>
  <c r="G391" i="216"/>
  <c r="H390" i="216"/>
  <c r="G390" i="216"/>
  <c r="H389" i="216"/>
  <c r="G389" i="216"/>
  <c r="H388" i="216"/>
  <c r="G388" i="216"/>
  <c r="H387" i="216"/>
  <c r="G387" i="216"/>
  <c r="H386" i="216"/>
  <c r="G386" i="216"/>
  <c r="H385" i="216"/>
  <c r="G385" i="216"/>
  <c r="H384" i="216"/>
  <c r="G384" i="216"/>
  <c r="H383" i="216"/>
  <c r="G383" i="216"/>
  <c r="H382" i="216"/>
  <c r="G382" i="216"/>
  <c r="H381" i="216"/>
  <c r="G381" i="216"/>
  <c r="H380" i="216"/>
  <c r="G380" i="216"/>
  <c r="H379" i="216"/>
  <c r="G379" i="216"/>
  <c r="H378" i="216"/>
  <c r="G378" i="216"/>
  <c r="H377" i="216"/>
  <c r="G377" i="216"/>
  <c r="H376" i="216"/>
  <c r="G376" i="216"/>
  <c r="H375" i="216"/>
  <c r="G375" i="216"/>
  <c r="H374" i="216"/>
  <c r="G374" i="216"/>
  <c r="H373" i="216"/>
  <c r="G373" i="216"/>
  <c r="H372" i="216"/>
  <c r="G372" i="216"/>
  <c r="H371" i="216"/>
  <c r="G371" i="216"/>
  <c r="H370" i="216"/>
  <c r="G370" i="216"/>
  <c r="H369" i="216"/>
  <c r="G369" i="216"/>
  <c r="H368" i="216"/>
  <c r="G368" i="216"/>
  <c r="H367" i="216"/>
  <c r="G367" i="216"/>
  <c r="H366" i="216"/>
  <c r="G366" i="216"/>
  <c r="H365" i="216"/>
  <c r="G365" i="216"/>
  <c r="H364" i="216"/>
  <c r="G364" i="216"/>
  <c r="H363" i="216"/>
  <c r="G363" i="216"/>
  <c r="H362" i="216"/>
  <c r="G362" i="216"/>
  <c r="H361" i="216"/>
  <c r="G361" i="216"/>
  <c r="H360" i="216"/>
  <c r="G360" i="216"/>
  <c r="H359" i="216"/>
  <c r="G359" i="216"/>
  <c r="H358" i="216"/>
  <c r="G358" i="216"/>
  <c r="H357" i="216"/>
  <c r="G357" i="216"/>
  <c r="H356" i="216"/>
  <c r="G356" i="216"/>
  <c r="H355" i="216"/>
  <c r="G355" i="216"/>
  <c r="H354" i="216"/>
  <c r="G354" i="216"/>
  <c r="H353" i="216"/>
  <c r="G353" i="216"/>
  <c r="H352" i="216"/>
  <c r="G352" i="216"/>
  <c r="H351" i="216"/>
  <c r="G351" i="216"/>
  <c r="H350" i="216"/>
  <c r="G350" i="216"/>
  <c r="H349" i="216"/>
  <c r="G349" i="216"/>
  <c r="H348" i="216"/>
  <c r="G348" i="216"/>
  <c r="H347" i="216"/>
  <c r="G347" i="216"/>
  <c r="H346" i="216"/>
  <c r="G346" i="216"/>
  <c r="H345" i="216"/>
  <c r="G345" i="216"/>
  <c r="H344" i="216"/>
  <c r="G344" i="216"/>
  <c r="H343" i="216"/>
  <c r="G343" i="216"/>
  <c r="H342" i="216"/>
  <c r="G342" i="216"/>
  <c r="H341" i="216"/>
  <c r="G341" i="216"/>
  <c r="H340" i="216"/>
  <c r="G340" i="216"/>
  <c r="H339" i="216"/>
  <c r="G339" i="216"/>
  <c r="H338" i="216"/>
  <c r="G338" i="216"/>
  <c r="H337" i="216"/>
  <c r="G337" i="216"/>
  <c r="H336" i="216"/>
  <c r="G336" i="216"/>
  <c r="H335" i="216"/>
  <c r="G335" i="216"/>
  <c r="H334" i="216"/>
  <c r="G334" i="216"/>
  <c r="H333" i="216"/>
  <c r="G333" i="216"/>
  <c r="H332" i="216"/>
  <c r="G332" i="216"/>
  <c r="H331" i="216"/>
  <c r="G331" i="216"/>
  <c r="H330" i="216"/>
  <c r="G330" i="216"/>
  <c r="H329" i="216"/>
  <c r="G329" i="216"/>
  <c r="H328" i="216"/>
  <c r="G328" i="216"/>
  <c r="H327" i="216"/>
  <c r="G327" i="216"/>
  <c r="H326" i="216"/>
  <c r="G326" i="216"/>
  <c r="H325" i="216"/>
  <c r="G325" i="216"/>
  <c r="H324" i="216"/>
  <c r="G324" i="216"/>
  <c r="H323" i="216"/>
  <c r="G323" i="216"/>
  <c r="H322" i="216"/>
  <c r="G322" i="216"/>
  <c r="H321" i="216"/>
  <c r="G321" i="216"/>
  <c r="H320" i="216"/>
  <c r="G320" i="216"/>
  <c r="H319" i="216"/>
  <c r="G319" i="216"/>
  <c r="H318" i="216"/>
  <c r="G318" i="216"/>
  <c r="H317" i="216"/>
  <c r="G317" i="216"/>
  <c r="H316" i="216"/>
  <c r="G316" i="216"/>
  <c r="H315" i="216"/>
  <c r="G315" i="216"/>
  <c r="H314" i="216"/>
  <c r="G314" i="216"/>
  <c r="H313" i="216"/>
  <c r="G313" i="216"/>
  <c r="H312" i="216"/>
  <c r="G312" i="216"/>
  <c r="H311" i="216"/>
  <c r="G311" i="216"/>
  <c r="H310" i="216"/>
  <c r="G310" i="216"/>
  <c r="H309" i="216"/>
  <c r="G309" i="216"/>
  <c r="H308" i="216"/>
  <c r="G308" i="216"/>
  <c r="H307" i="216"/>
  <c r="G307" i="216"/>
  <c r="H306" i="216"/>
  <c r="G306" i="216"/>
  <c r="H305" i="216"/>
  <c r="G305" i="216"/>
  <c r="H304" i="216"/>
  <c r="G304" i="216"/>
  <c r="H303" i="216"/>
  <c r="G303" i="216"/>
  <c r="H302" i="216"/>
  <c r="G302" i="216"/>
  <c r="H301" i="216"/>
  <c r="G301" i="216"/>
  <c r="H300" i="216"/>
  <c r="G300" i="216"/>
  <c r="H299" i="216"/>
  <c r="G299" i="216"/>
  <c r="H298" i="216"/>
  <c r="G298" i="216"/>
  <c r="H297" i="216"/>
  <c r="G297" i="216"/>
  <c r="H296" i="216"/>
  <c r="G296" i="216"/>
  <c r="H295" i="216"/>
  <c r="G295" i="216"/>
  <c r="H294" i="216"/>
  <c r="G294" i="216"/>
  <c r="H293" i="216"/>
  <c r="G293" i="216"/>
  <c r="H292" i="216"/>
  <c r="G292" i="216"/>
  <c r="H291" i="216"/>
  <c r="G291" i="216"/>
  <c r="H290" i="216"/>
  <c r="G290" i="216"/>
  <c r="H289" i="216"/>
  <c r="G289" i="216"/>
  <c r="H288" i="216"/>
  <c r="G288" i="216"/>
  <c r="H287" i="216"/>
  <c r="G287" i="216"/>
  <c r="H286" i="216"/>
  <c r="G286" i="216"/>
  <c r="H285" i="216"/>
  <c r="G285" i="216"/>
  <c r="H284" i="216"/>
  <c r="G284" i="216"/>
  <c r="H283" i="216"/>
  <c r="G283" i="216"/>
  <c r="H282" i="216"/>
  <c r="G282" i="216"/>
  <c r="H281" i="216"/>
  <c r="G281" i="216"/>
  <c r="H280" i="216"/>
  <c r="G280" i="216"/>
  <c r="H279" i="216"/>
  <c r="G279" i="216"/>
  <c r="H278" i="216"/>
  <c r="G278" i="216"/>
  <c r="H277" i="216"/>
  <c r="G277" i="216"/>
  <c r="H276" i="216"/>
  <c r="G276" i="216"/>
  <c r="H275" i="216"/>
  <c r="G275" i="216"/>
  <c r="H274" i="216"/>
  <c r="G274" i="216"/>
  <c r="H273" i="216"/>
  <c r="G273" i="216"/>
  <c r="H272" i="216"/>
  <c r="G272" i="216"/>
  <c r="H271" i="216"/>
  <c r="G271" i="216"/>
  <c r="H270" i="216"/>
  <c r="G270" i="216"/>
  <c r="H269" i="216"/>
  <c r="G269" i="216"/>
  <c r="H268" i="216"/>
  <c r="G268" i="216"/>
  <c r="H267" i="216"/>
  <c r="G267" i="216"/>
  <c r="H266" i="216"/>
  <c r="G266" i="216"/>
  <c r="H265" i="216"/>
  <c r="G265" i="216"/>
  <c r="H264" i="216"/>
  <c r="G264" i="216"/>
  <c r="H263" i="216"/>
  <c r="G263" i="216"/>
  <c r="H262" i="216"/>
  <c r="G262" i="216"/>
  <c r="H261" i="216"/>
  <c r="G261" i="216"/>
  <c r="H260" i="216"/>
  <c r="G260" i="216"/>
  <c r="H259" i="216"/>
  <c r="G259" i="216"/>
  <c r="H258" i="216"/>
  <c r="G258" i="216"/>
  <c r="H257" i="216"/>
  <c r="G257" i="216"/>
  <c r="H256" i="216"/>
  <c r="G256" i="216"/>
  <c r="H255" i="216"/>
  <c r="G255" i="216"/>
  <c r="H254" i="216"/>
  <c r="G254" i="216"/>
  <c r="H253" i="216"/>
  <c r="G253" i="216"/>
  <c r="H252" i="216"/>
  <c r="G252" i="216"/>
  <c r="H251" i="216"/>
  <c r="G251" i="216"/>
  <c r="H250" i="216"/>
  <c r="G250" i="216"/>
  <c r="H249" i="216"/>
  <c r="G249" i="216"/>
  <c r="H248" i="216"/>
  <c r="G248" i="216"/>
  <c r="H247" i="216"/>
  <c r="G247" i="216"/>
  <c r="H246" i="216"/>
  <c r="G246" i="216"/>
  <c r="H245" i="216"/>
  <c r="G245" i="216"/>
  <c r="H244" i="216"/>
  <c r="G244" i="216"/>
  <c r="H243" i="216"/>
  <c r="G243" i="216"/>
  <c r="H242" i="216"/>
  <c r="G242" i="216"/>
  <c r="H241" i="216"/>
  <c r="G241" i="216"/>
  <c r="H240" i="216"/>
  <c r="G240" i="216"/>
  <c r="H239" i="216"/>
  <c r="G239" i="216"/>
  <c r="H238" i="216"/>
  <c r="G238" i="216"/>
  <c r="H237" i="216"/>
  <c r="G237" i="216"/>
  <c r="H236" i="216"/>
  <c r="G236" i="216"/>
  <c r="H235" i="216"/>
  <c r="G235" i="216"/>
  <c r="H234" i="216"/>
  <c r="G234" i="216"/>
  <c r="H233" i="216"/>
  <c r="G233" i="216"/>
  <c r="H232" i="216"/>
  <c r="G232" i="216"/>
  <c r="H231" i="216"/>
  <c r="G231" i="216"/>
  <c r="H230" i="216"/>
  <c r="G230" i="216"/>
  <c r="H229" i="216"/>
  <c r="G229" i="216"/>
  <c r="H228" i="216"/>
  <c r="G228" i="216"/>
  <c r="H227" i="216"/>
  <c r="G227" i="216"/>
  <c r="H226" i="216"/>
  <c r="G226" i="216"/>
  <c r="H225" i="216"/>
  <c r="G225" i="216"/>
  <c r="H224" i="216"/>
  <c r="G224" i="216"/>
  <c r="H223" i="216"/>
  <c r="G223" i="216"/>
  <c r="H222" i="216"/>
  <c r="G222" i="216"/>
  <c r="H221" i="216"/>
  <c r="G221" i="216"/>
  <c r="H220" i="216"/>
  <c r="G220" i="216"/>
  <c r="H219" i="216"/>
  <c r="G219" i="216"/>
  <c r="H218" i="216"/>
  <c r="G218" i="216"/>
  <c r="H217" i="216"/>
  <c r="G217" i="216"/>
  <c r="H216" i="216"/>
  <c r="G216" i="216"/>
  <c r="H215" i="216"/>
  <c r="G215" i="216"/>
  <c r="H214" i="216"/>
  <c r="G214" i="216"/>
  <c r="H213" i="216"/>
  <c r="G213" i="216"/>
  <c r="H212" i="216"/>
  <c r="G212" i="216"/>
  <c r="H211" i="216"/>
  <c r="G211" i="216"/>
  <c r="H210" i="216"/>
  <c r="G210" i="216"/>
  <c r="H209" i="216"/>
  <c r="G209" i="216"/>
  <c r="H208" i="216"/>
  <c r="G208" i="216"/>
  <c r="H207" i="216"/>
  <c r="G207" i="216"/>
  <c r="H206" i="216"/>
  <c r="G206" i="216"/>
  <c r="H205" i="216"/>
  <c r="G205" i="216"/>
  <c r="H204" i="216"/>
  <c r="G204" i="216"/>
  <c r="H203" i="216"/>
  <c r="G203" i="216"/>
  <c r="H202" i="216"/>
  <c r="G202" i="216"/>
  <c r="H201" i="216"/>
  <c r="G201" i="216"/>
  <c r="H200" i="216"/>
  <c r="G200" i="216"/>
  <c r="H199" i="216"/>
  <c r="G199" i="216"/>
  <c r="H198" i="216"/>
  <c r="G198" i="216"/>
  <c r="H197" i="216"/>
  <c r="G197" i="216"/>
  <c r="H196" i="216"/>
  <c r="G196" i="216"/>
  <c r="H195" i="216"/>
  <c r="G195" i="216"/>
  <c r="H194" i="216"/>
  <c r="G194" i="216"/>
  <c r="H193" i="216"/>
  <c r="G193" i="216"/>
  <c r="H192" i="216"/>
  <c r="G192" i="216"/>
  <c r="H191" i="216"/>
  <c r="G191" i="216"/>
  <c r="H190" i="216"/>
  <c r="G190" i="216"/>
  <c r="H189" i="216"/>
  <c r="G189" i="216"/>
  <c r="H188" i="216"/>
  <c r="G188" i="216"/>
  <c r="H187" i="216"/>
  <c r="G187" i="216"/>
  <c r="H186" i="216"/>
  <c r="G186" i="216"/>
  <c r="H185" i="216"/>
  <c r="G185" i="216"/>
  <c r="H184" i="216"/>
  <c r="G184" i="216"/>
  <c r="H183" i="216"/>
  <c r="G183" i="216"/>
  <c r="H182" i="216"/>
  <c r="G182" i="216"/>
  <c r="H181" i="216"/>
  <c r="G181" i="216"/>
  <c r="H180" i="216"/>
  <c r="G180" i="216"/>
  <c r="H179" i="216"/>
  <c r="G179" i="216"/>
  <c r="H178" i="216"/>
  <c r="G178" i="216"/>
  <c r="H177" i="216"/>
  <c r="G177" i="216"/>
  <c r="H176" i="216"/>
  <c r="G176" i="216"/>
  <c r="H175" i="216"/>
  <c r="G175" i="216"/>
  <c r="H174" i="216"/>
  <c r="G174" i="216"/>
  <c r="H173" i="216"/>
  <c r="G173" i="216"/>
  <c r="H172" i="216"/>
  <c r="G172" i="216"/>
  <c r="H171" i="216"/>
  <c r="G171" i="216"/>
  <c r="H170" i="216"/>
  <c r="G170" i="216"/>
  <c r="H169" i="216"/>
  <c r="G169" i="216"/>
  <c r="H168" i="216"/>
  <c r="G168" i="216"/>
  <c r="H167" i="216"/>
  <c r="G167" i="216"/>
  <c r="H166" i="216"/>
  <c r="G166" i="216"/>
  <c r="H165" i="216"/>
  <c r="G165" i="216"/>
  <c r="H164" i="216"/>
  <c r="G164" i="216"/>
  <c r="H163" i="216"/>
  <c r="G163" i="216"/>
  <c r="H162" i="216"/>
  <c r="G162" i="216"/>
  <c r="H161" i="216"/>
  <c r="G161" i="216"/>
  <c r="H160" i="216"/>
  <c r="G160" i="216"/>
  <c r="H159" i="216"/>
  <c r="G159" i="216"/>
  <c r="H158" i="216"/>
  <c r="G158" i="216"/>
  <c r="H157" i="216"/>
  <c r="G157" i="216"/>
  <c r="H156" i="216"/>
  <c r="G156" i="216"/>
  <c r="H155" i="216"/>
  <c r="G155" i="216"/>
  <c r="H154" i="216"/>
  <c r="G154" i="216"/>
  <c r="H153" i="216"/>
  <c r="G153" i="216"/>
  <c r="H152" i="216"/>
  <c r="G152" i="216"/>
  <c r="H151" i="216"/>
  <c r="G151" i="216"/>
  <c r="H150" i="216"/>
  <c r="G150" i="216"/>
  <c r="H149" i="216"/>
  <c r="G149" i="216"/>
  <c r="H148" i="216"/>
  <c r="G148" i="216"/>
  <c r="E147" i="216"/>
  <c r="C147" i="216"/>
  <c r="G11" i="216"/>
  <c r="H11" i="216"/>
  <c r="G12" i="216"/>
  <c r="H12" i="216"/>
  <c r="G13" i="216"/>
  <c r="H13" i="216"/>
  <c r="G14" i="216"/>
  <c r="H14" i="216"/>
  <c r="G15" i="216"/>
  <c r="H15" i="216"/>
  <c r="G16" i="216"/>
  <c r="H16" i="216"/>
  <c r="G17" i="216"/>
  <c r="H17" i="216"/>
  <c r="G18" i="216"/>
  <c r="H18" i="216"/>
  <c r="G19" i="216"/>
  <c r="H19" i="216"/>
  <c r="G20" i="216"/>
  <c r="H20" i="216"/>
  <c r="G21" i="216"/>
  <c r="H21" i="216"/>
  <c r="G22" i="216"/>
  <c r="H22" i="216"/>
  <c r="G23" i="216"/>
  <c r="H23" i="216"/>
  <c r="G24" i="216"/>
  <c r="H24" i="216"/>
  <c r="G25" i="216"/>
  <c r="H25" i="216"/>
  <c r="G26" i="216"/>
  <c r="H26" i="216"/>
  <c r="G27" i="216"/>
  <c r="H27" i="216"/>
  <c r="G28" i="216"/>
  <c r="H28" i="216"/>
  <c r="G29" i="216"/>
  <c r="H29" i="216"/>
  <c r="G30" i="216"/>
  <c r="H30" i="216"/>
  <c r="G31" i="216"/>
  <c r="H31" i="216"/>
  <c r="G32" i="216"/>
  <c r="H32" i="216"/>
  <c r="G33" i="216"/>
  <c r="H33" i="216"/>
  <c r="G34" i="216"/>
  <c r="H34" i="216"/>
  <c r="G35" i="216"/>
  <c r="H35" i="216"/>
  <c r="G36" i="216"/>
  <c r="H36" i="216"/>
  <c r="G37" i="216"/>
  <c r="H37" i="216"/>
  <c r="G38" i="216"/>
  <c r="H38" i="216"/>
  <c r="G39" i="216"/>
  <c r="H39" i="216"/>
  <c r="G40" i="216"/>
  <c r="H40" i="216"/>
  <c r="G41" i="216"/>
  <c r="H41" i="216"/>
  <c r="G42" i="216"/>
  <c r="H42" i="216"/>
  <c r="G43" i="216"/>
  <c r="H43" i="216"/>
  <c r="G44" i="216"/>
  <c r="H44" i="216"/>
  <c r="G45" i="216"/>
  <c r="H45" i="216"/>
  <c r="G46" i="216"/>
  <c r="H46" i="216"/>
  <c r="G47" i="216"/>
  <c r="H47" i="216"/>
  <c r="G48" i="216"/>
  <c r="H48" i="216"/>
  <c r="G49" i="216"/>
  <c r="H49" i="216"/>
  <c r="G50" i="216"/>
  <c r="H50" i="216"/>
  <c r="G51" i="216"/>
  <c r="H51" i="216"/>
  <c r="G52" i="216"/>
  <c r="H52" i="216"/>
  <c r="G53" i="216"/>
  <c r="H53" i="216"/>
  <c r="G54" i="216"/>
  <c r="H54" i="216"/>
  <c r="G55" i="216"/>
  <c r="H55" i="216"/>
  <c r="G56" i="216"/>
  <c r="H56" i="216"/>
  <c r="G57" i="216"/>
  <c r="H57" i="216"/>
  <c r="G58" i="216"/>
  <c r="H58" i="216"/>
  <c r="G59" i="216"/>
  <c r="H59" i="216"/>
  <c r="G60" i="216"/>
  <c r="H60" i="216"/>
  <c r="G61" i="216"/>
  <c r="H61" i="216"/>
  <c r="G62" i="216"/>
  <c r="H62" i="216"/>
  <c r="G63" i="216"/>
  <c r="H63" i="216"/>
  <c r="G64" i="216"/>
  <c r="H64" i="216"/>
  <c r="G65" i="216"/>
  <c r="H65" i="216"/>
  <c r="G66" i="216"/>
  <c r="H66" i="216"/>
  <c r="G67" i="216"/>
  <c r="H67" i="216"/>
  <c r="G68" i="216"/>
  <c r="H68" i="216"/>
  <c r="G69" i="216"/>
  <c r="H69" i="216"/>
  <c r="G70" i="216"/>
  <c r="H70" i="216"/>
  <c r="G71" i="216"/>
  <c r="H71" i="216"/>
  <c r="G72" i="216"/>
  <c r="H72" i="216"/>
  <c r="G73" i="216"/>
  <c r="H73" i="216"/>
  <c r="G74" i="216"/>
  <c r="H74" i="216"/>
  <c r="G75" i="216"/>
  <c r="H75" i="216"/>
  <c r="G76" i="216"/>
  <c r="H76" i="216"/>
  <c r="G77" i="216"/>
  <c r="H77" i="216"/>
  <c r="G78" i="216"/>
  <c r="H78" i="216"/>
  <c r="G79" i="216"/>
  <c r="H79" i="216"/>
  <c r="G80" i="216"/>
  <c r="H80" i="216"/>
  <c r="G81" i="216"/>
  <c r="H81" i="216"/>
  <c r="G82" i="216"/>
  <c r="H82" i="216"/>
  <c r="G83" i="216"/>
  <c r="H83" i="216"/>
  <c r="G84" i="216"/>
  <c r="H84" i="216"/>
  <c r="G85" i="216"/>
  <c r="H85" i="216"/>
  <c r="G86" i="216"/>
  <c r="H86" i="216"/>
  <c r="G87" i="216"/>
  <c r="H87" i="216"/>
  <c r="G88" i="216"/>
  <c r="H88" i="216"/>
  <c r="G89" i="216"/>
  <c r="H89" i="216"/>
  <c r="G90" i="216"/>
  <c r="H90" i="216"/>
  <c r="G91" i="216"/>
  <c r="H91" i="216"/>
  <c r="G92" i="216"/>
  <c r="H92" i="216"/>
  <c r="G93" i="216"/>
  <c r="H93" i="216"/>
  <c r="G94" i="216"/>
  <c r="H94" i="216"/>
  <c r="G95" i="216"/>
  <c r="H95" i="216"/>
  <c r="G96" i="216"/>
  <c r="H96" i="216"/>
  <c r="G97" i="216"/>
  <c r="H97" i="216"/>
  <c r="G98" i="216"/>
  <c r="H98" i="216"/>
  <c r="G99" i="216"/>
  <c r="H99" i="216"/>
  <c r="G100" i="216"/>
  <c r="H100" i="216"/>
  <c r="G101" i="216"/>
  <c r="H101" i="216"/>
  <c r="G102" i="216"/>
  <c r="H102" i="216"/>
  <c r="G103" i="216"/>
  <c r="H103" i="216"/>
  <c r="G104" i="216"/>
  <c r="H104" i="216"/>
  <c r="G105" i="216"/>
  <c r="H105" i="216"/>
  <c r="G106" i="216"/>
  <c r="H106" i="216"/>
  <c r="G107" i="216"/>
  <c r="H107" i="216"/>
  <c r="G108" i="216"/>
  <c r="H108" i="216"/>
  <c r="G109" i="216"/>
  <c r="H109" i="216"/>
  <c r="G110" i="216"/>
  <c r="H110" i="216"/>
  <c r="G111" i="216"/>
  <c r="H111" i="216"/>
  <c r="G112" i="216"/>
  <c r="H112" i="216"/>
  <c r="G113" i="216"/>
  <c r="H113" i="216"/>
  <c r="G114" i="216"/>
  <c r="H114" i="216"/>
  <c r="G115" i="216"/>
  <c r="H115" i="216"/>
  <c r="G116" i="216"/>
  <c r="H116" i="216"/>
  <c r="G117" i="216"/>
  <c r="H117" i="216"/>
  <c r="G118" i="216"/>
  <c r="H118" i="216"/>
  <c r="G119" i="216"/>
  <c r="H119" i="216"/>
  <c r="G120" i="216"/>
  <c r="H120" i="216"/>
  <c r="G121" i="216"/>
  <c r="H121" i="216"/>
  <c r="G122" i="216"/>
  <c r="H122" i="216"/>
  <c r="G123" i="216"/>
  <c r="H123" i="216"/>
  <c r="G124" i="216"/>
  <c r="H124" i="216"/>
  <c r="G125" i="216"/>
  <c r="H125" i="216"/>
  <c r="G126" i="216"/>
  <c r="H126" i="216"/>
  <c r="G127" i="216"/>
  <c r="H127" i="216"/>
  <c r="H10" i="216"/>
  <c r="G10" i="216"/>
  <c r="H17" i="220"/>
  <c r="H16" i="220"/>
  <c r="H15" i="220"/>
  <c r="H14" i="220"/>
  <c r="H13" i="220"/>
  <c r="H12" i="220"/>
  <c r="H11" i="220"/>
  <c r="H10" i="220"/>
  <c r="H9" i="220"/>
  <c r="G10" i="220"/>
  <c r="G11" i="220"/>
  <c r="G12" i="220"/>
  <c r="G13" i="220"/>
  <c r="G14" i="220"/>
  <c r="G15" i="220"/>
  <c r="G16" i="220"/>
  <c r="G17" i="220"/>
  <c r="G9" i="220"/>
  <c r="F18" i="220"/>
  <c r="E18" i="220"/>
  <c r="D18" i="220"/>
  <c r="C18" i="220"/>
  <c r="G16" i="208"/>
  <c r="F16" i="208"/>
  <c r="E16" i="208"/>
  <c r="D16" i="208"/>
  <c r="C16" i="208"/>
  <c r="G13" i="197"/>
  <c r="F13" i="197"/>
  <c r="E13" i="197"/>
  <c r="D13" i="197"/>
  <c r="H31" i="209"/>
  <c r="H30" i="209"/>
  <c r="H29" i="209"/>
  <c r="H24" i="209"/>
  <c r="H20" i="209"/>
  <c r="H16" i="209"/>
  <c r="H12" i="209"/>
  <c r="H8" i="209"/>
  <c r="G31" i="209"/>
  <c r="G30" i="209"/>
  <c r="G29" i="209"/>
  <c r="G24" i="209"/>
  <c r="G20" i="209"/>
  <c r="G16" i="209"/>
  <c r="G12" i="209"/>
  <c r="G8" i="209"/>
  <c r="F28" i="209"/>
  <c r="F32" i="209" s="1"/>
  <c r="E28" i="209"/>
  <c r="D31" i="209"/>
  <c r="D30" i="209"/>
  <c r="D29" i="209"/>
  <c r="D28" i="209"/>
  <c r="G18" i="220" l="1"/>
  <c r="H18" i="220"/>
  <c r="G9" i="216"/>
  <c r="H9" i="216"/>
  <c r="H9" i="224"/>
  <c r="G147" i="216"/>
  <c r="G10" i="217"/>
  <c r="G46" i="217"/>
  <c r="G68" i="217"/>
  <c r="H10" i="217"/>
  <c r="H46" i="217"/>
  <c r="H68" i="217"/>
  <c r="H9" i="223"/>
  <c r="G9" i="223"/>
  <c r="G28" i="209"/>
  <c r="H28" i="209"/>
  <c r="H147" i="216"/>
  <c r="E1" i="174"/>
  <c r="E2" i="174"/>
  <c r="E3" i="174"/>
  <c r="C2" i="222" l="1"/>
  <c r="C1" i="222"/>
  <c r="H17" i="159" l="1"/>
  <c r="H16" i="159"/>
  <c r="H15" i="159"/>
  <c r="H14" i="159"/>
  <c r="H13" i="159"/>
  <c r="H12" i="159"/>
  <c r="H11" i="159"/>
  <c r="H10" i="159"/>
  <c r="F17" i="159"/>
  <c r="F16" i="159"/>
  <c r="F15" i="159"/>
  <c r="F14" i="159"/>
  <c r="F13" i="159"/>
  <c r="F12" i="159"/>
  <c r="F11" i="159"/>
  <c r="F10" i="159"/>
  <c r="H73" i="159"/>
  <c r="F73" i="159"/>
  <c r="H72" i="159"/>
  <c r="F72" i="159"/>
  <c r="H71" i="159"/>
  <c r="F71" i="159"/>
  <c r="H70" i="159"/>
  <c r="F70" i="159"/>
  <c r="H68" i="159"/>
  <c r="F68" i="159"/>
  <c r="H67" i="159"/>
  <c r="F67" i="159"/>
  <c r="H66" i="159"/>
  <c r="F66" i="159"/>
  <c r="H65" i="159"/>
  <c r="F65" i="159"/>
  <c r="H64" i="159"/>
  <c r="F64" i="159"/>
  <c r="H59" i="159"/>
  <c r="F59" i="159"/>
  <c r="H58" i="159"/>
  <c r="F58" i="159"/>
  <c r="H57" i="159"/>
  <c r="F57" i="159"/>
  <c r="H56" i="159"/>
  <c r="F56" i="159"/>
  <c r="H55" i="159"/>
  <c r="F55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H47" i="159"/>
  <c r="F47" i="159"/>
  <c r="C2" i="220" l="1"/>
  <c r="C1" i="220"/>
  <c r="C2" i="218" l="1"/>
  <c r="C1" i="218"/>
  <c r="C2" i="217"/>
  <c r="C1" i="217"/>
  <c r="C2" i="216"/>
  <c r="C1" i="216"/>
  <c r="C3" i="213" l="1"/>
  <c r="C2" i="213"/>
  <c r="C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D21" i="213"/>
  <c r="C21" i="213"/>
  <c r="C3" i="212" l="1"/>
  <c r="C2" i="212"/>
  <c r="C1" i="212"/>
  <c r="D9" i="212"/>
  <c r="C9" i="212"/>
  <c r="C3" i="169" l="1"/>
  <c r="E3" i="192"/>
  <c r="E3" i="191"/>
  <c r="C2" i="200"/>
  <c r="C2" i="162"/>
  <c r="C2" i="161"/>
  <c r="D2" i="160"/>
  <c r="C2" i="159"/>
  <c r="E2" i="211"/>
  <c r="C2" i="183"/>
  <c r="C2" i="208"/>
  <c r="C2" i="197"/>
  <c r="C2" i="209"/>
  <c r="C2" i="169"/>
  <c r="E2" i="192"/>
  <c r="E2" i="191"/>
  <c r="C1" i="200"/>
  <c r="C1" i="162"/>
  <c r="C1" i="161"/>
  <c r="D1" i="160"/>
  <c r="C1" i="159"/>
  <c r="E1" i="211"/>
  <c r="C1" i="183"/>
  <c r="C1" i="208"/>
  <c r="C1" i="209"/>
  <c r="C1" i="169"/>
  <c r="E1" i="192"/>
  <c r="E1" i="191"/>
  <c r="O22" i="192"/>
  <c r="O21" i="192"/>
  <c r="O20" i="192"/>
  <c r="O19" i="192"/>
  <c r="O18" i="192"/>
  <c r="O17" i="192"/>
  <c r="O16" i="192"/>
  <c r="O15" i="192"/>
  <c r="O14" i="192"/>
  <c r="O13" i="192"/>
  <c r="O12" i="192"/>
  <c r="O10" i="192"/>
  <c r="O9" i="192"/>
  <c r="O8" i="192"/>
  <c r="J22" i="192"/>
  <c r="J21" i="192"/>
  <c r="J20" i="192"/>
  <c r="J19" i="192"/>
  <c r="J18" i="192"/>
  <c r="J17" i="192"/>
  <c r="J16" i="192"/>
  <c r="J15" i="192"/>
  <c r="J14" i="192"/>
  <c r="J13" i="192"/>
  <c r="J12" i="192"/>
  <c r="J10" i="192"/>
  <c r="J9" i="192"/>
  <c r="J8" i="192"/>
  <c r="L31" i="209"/>
  <c r="K31" i="209"/>
  <c r="L30" i="209"/>
  <c r="K30" i="209"/>
  <c r="L29" i="209"/>
  <c r="K29" i="209"/>
  <c r="L28" i="209"/>
  <c r="K28" i="209"/>
  <c r="J28" i="209"/>
  <c r="J32" i="209" s="1"/>
  <c r="I28" i="209"/>
  <c r="L27" i="209"/>
  <c r="K27" i="209"/>
  <c r="L26" i="209"/>
  <c r="K26" i="209"/>
  <c r="L25" i="209"/>
  <c r="K25" i="209"/>
  <c r="L24" i="209"/>
  <c r="K24" i="209"/>
  <c r="J24" i="209"/>
  <c r="I24" i="209"/>
  <c r="L23" i="209"/>
  <c r="K23" i="209"/>
  <c r="L20" i="209"/>
  <c r="K20" i="209"/>
  <c r="J20" i="209"/>
  <c r="I20" i="209"/>
  <c r="L19" i="209"/>
  <c r="K19" i="209"/>
  <c r="L18" i="209"/>
  <c r="K18" i="209"/>
  <c r="L17" i="209"/>
  <c r="K17" i="209"/>
  <c r="L16" i="209"/>
  <c r="K16" i="209"/>
  <c r="J16" i="209"/>
  <c r="I16" i="209"/>
  <c r="L15" i="209"/>
  <c r="K15" i="209"/>
  <c r="L12" i="209"/>
  <c r="K12" i="209"/>
  <c r="J12" i="209"/>
  <c r="I12" i="209"/>
  <c r="L11" i="209"/>
  <c r="K11" i="209"/>
  <c r="L10" i="209"/>
  <c r="K10" i="209"/>
  <c r="L8" i="209"/>
  <c r="K8" i="209"/>
  <c r="J8" i="209"/>
  <c r="I8" i="209"/>
  <c r="F45" i="159"/>
  <c r="H45" i="159"/>
  <c r="K19" i="192"/>
  <c r="K12" i="192"/>
  <c r="G22" i="169"/>
  <c r="G21" i="169"/>
  <c r="G20" i="169"/>
  <c r="G19" i="169"/>
  <c r="G18" i="169"/>
  <c r="G17" i="169"/>
  <c r="G16" i="169"/>
  <c r="G15" i="169"/>
  <c r="G14" i="169"/>
  <c r="D22" i="169"/>
  <c r="D21" i="169"/>
  <c r="D20" i="169"/>
  <c r="D19" i="169"/>
  <c r="D18" i="169"/>
  <c r="D17" i="169"/>
  <c r="D16" i="169"/>
  <c r="D15" i="169"/>
  <c r="D14" i="169"/>
  <c r="W23" i="192"/>
  <c r="V23" i="192"/>
  <c r="U23" i="192"/>
  <c r="F9" i="174" s="1"/>
  <c r="T23" i="192"/>
  <c r="R23" i="192"/>
  <c r="Q23" i="192"/>
  <c r="N23" i="192"/>
  <c r="M23" i="192"/>
  <c r="L23" i="192"/>
  <c r="I23" i="192"/>
  <c r="H23" i="192"/>
  <c r="G23" i="192"/>
  <c r="F23" i="192"/>
  <c r="E23" i="192"/>
  <c r="C9" i="174" s="1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16" i="189"/>
  <c r="K16" i="189"/>
  <c r="B8" i="183"/>
  <c r="C8" i="183"/>
  <c r="D8" i="183"/>
  <c r="E8" i="183"/>
  <c r="F8" i="183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 i="169"/>
  <c r="D23" i="192"/>
  <c r="S22" i="192"/>
  <c r="P22" i="192"/>
  <c r="K22" i="192"/>
  <c r="S21" i="192"/>
  <c r="P21" i="192"/>
  <c r="K21" i="192"/>
  <c r="S20" i="192"/>
  <c r="P20" i="192"/>
  <c r="K20" i="192"/>
  <c r="S19" i="192"/>
  <c r="P19" i="192"/>
  <c r="S18" i="192"/>
  <c r="P18" i="192"/>
  <c r="K18" i="192"/>
  <c r="S17" i="192"/>
  <c r="P17" i="192"/>
  <c r="K17" i="192"/>
  <c r="S16" i="192"/>
  <c r="P16" i="192"/>
  <c r="K16" i="192"/>
  <c r="S15" i="192"/>
  <c r="P15" i="192"/>
  <c r="K15" i="192"/>
  <c r="S14" i="192"/>
  <c r="P14" i="192"/>
  <c r="K14" i="192"/>
  <c r="S13" i="192"/>
  <c r="P13" i="192"/>
  <c r="K13" i="192"/>
  <c r="S12" i="192"/>
  <c r="P12" i="192"/>
  <c r="S10" i="192"/>
  <c r="P10" i="192"/>
  <c r="K10" i="192"/>
  <c r="S9" i="192"/>
  <c r="P9" i="192"/>
  <c r="K9" i="192"/>
  <c r="S8" i="192"/>
  <c r="P8" i="192"/>
  <c r="K8" i="192"/>
  <c r="E18" i="191"/>
  <c r="O17" i="191"/>
  <c r="L17" i="191"/>
  <c r="I17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F16" i="189"/>
  <c r="AE16" i="189"/>
  <c r="AD16" i="189"/>
  <c r="Z16" i="189"/>
  <c r="AA16" i="189"/>
  <c r="AB16" i="189"/>
  <c r="R16" i="189"/>
  <c r="S16" i="189"/>
  <c r="T16" i="189"/>
  <c r="U16" i="189"/>
  <c r="V16" i="189"/>
  <c r="W16" i="189"/>
  <c r="I16" i="189"/>
  <c r="L16" i="189"/>
  <c r="M16" i="189"/>
  <c r="N16" i="189"/>
  <c r="O16" i="189"/>
  <c r="E16" i="189"/>
  <c r="F16" i="189"/>
  <c r="G16" i="189"/>
  <c r="C16" i="189"/>
  <c r="B16" i="189"/>
  <c r="AC15" i="189"/>
  <c r="X15" i="189"/>
  <c r="Y15" i="189" s="1"/>
  <c r="P15" i="189"/>
  <c r="Q15" i="189" s="1"/>
  <c r="H15" i="189"/>
  <c r="AC14" i="189"/>
  <c r="X14" i="189"/>
  <c r="Y14" i="189" s="1"/>
  <c r="P14" i="189"/>
  <c r="Q14" i="189" s="1"/>
  <c r="H14" i="189"/>
  <c r="AC13" i="189"/>
  <c r="X13" i="189"/>
  <c r="Y13" i="189" s="1"/>
  <c r="P13" i="189"/>
  <c r="Q13" i="189" s="1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Y11" i="189" s="1"/>
  <c r="P11" i="189"/>
  <c r="Q11" i="189" s="1"/>
  <c r="H11" i="189"/>
  <c r="D11" i="189" s="1"/>
  <c r="AC10" i="189"/>
  <c r="X10" i="189"/>
  <c r="Y10" i="189" s="1"/>
  <c r="P10" i="189"/>
  <c r="Q10" i="189" s="1"/>
  <c r="H10" i="189"/>
  <c r="D10" i="189" s="1"/>
  <c r="AC9" i="189"/>
  <c r="X9" i="189"/>
  <c r="Y9" i="189" s="1"/>
  <c r="P9" i="189"/>
  <c r="Q9" i="189" s="1"/>
  <c r="H9" i="189"/>
  <c r="D9" i="189" s="1"/>
  <c r="H44" i="159"/>
  <c r="H43" i="159"/>
  <c r="H42" i="159"/>
  <c r="H40" i="159"/>
  <c r="H39" i="159"/>
  <c r="H38" i="159"/>
  <c r="H37" i="159"/>
  <c r="H36" i="159"/>
  <c r="H35" i="159"/>
  <c r="H33" i="159"/>
  <c r="H31" i="159"/>
  <c r="H30" i="159"/>
  <c r="H29" i="159"/>
  <c r="H28" i="159"/>
  <c r="H27" i="159"/>
  <c r="H25" i="159"/>
  <c r="H24" i="159"/>
  <c r="H23" i="159"/>
  <c r="H22" i="159"/>
  <c r="H21" i="159"/>
  <c r="H20" i="159"/>
  <c r="H19" i="159"/>
  <c r="F44" i="159"/>
  <c r="F43" i="159"/>
  <c r="F42" i="159"/>
  <c r="F40" i="159"/>
  <c r="F39" i="159"/>
  <c r="F38" i="159"/>
  <c r="F37" i="159"/>
  <c r="F36" i="159"/>
  <c r="F35" i="159"/>
  <c r="F33" i="159"/>
  <c r="F31" i="159"/>
  <c r="F30" i="159"/>
  <c r="F29" i="159"/>
  <c r="F28" i="159"/>
  <c r="F27" i="159"/>
  <c r="F25" i="159"/>
  <c r="F24" i="159"/>
  <c r="F23" i="159"/>
  <c r="F22" i="159"/>
  <c r="F21" i="159"/>
  <c r="F20" i="159"/>
  <c r="F19" i="159"/>
  <c r="H78" i="159" l="1"/>
  <c r="L32" i="209"/>
  <c r="F78" i="159"/>
  <c r="F8" i="174"/>
  <c r="F11" i="174"/>
  <c r="D9" i="174"/>
  <c r="E9" i="174" s="1"/>
  <c r="C10" i="174"/>
  <c r="G9" i="174"/>
  <c r="K9" i="174"/>
  <c r="K13" i="174"/>
  <c r="G13" i="174"/>
  <c r="E13" i="174"/>
  <c r="C8" i="174"/>
  <c r="D11" i="174"/>
  <c r="F10" i="174"/>
  <c r="C11" i="174"/>
  <c r="G12" i="174"/>
  <c r="K12" i="174"/>
  <c r="E12" i="174"/>
  <c r="D23" i="169"/>
  <c r="G23" i="169"/>
  <c r="P23" i="192"/>
  <c r="P16" i="189"/>
  <c r="Q16" i="189" s="1"/>
  <c r="I18" i="191"/>
  <c r="K23" i="192"/>
  <c r="L18" i="191"/>
  <c r="J23" i="192"/>
  <c r="X16" i="189"/>
  <c r="O18" i="191"/>
  <c r="O23" i="192"/>
  <c r="H16" i="189"/>
  <c r="D16" i="189" s="1"/>
  <c r="S23" i="192"/>
  <c r="AC16" i="189"/>
  <c r="F14" i="174" l="1"/>
  <c r="G10" i="174"/>
  <c r="K10" i="174"/>
  <c r="G11" i="174"/>
  <c r="K11" i="174"/>
  <c r="E11" i="174"/>
  <c r="G8" i="174"/>
  <c r="K8" i="174"/>
  <c r="C14" i="174"/>
  <c r="K14" i="174" s="1"/>
  <c r="Y16" i="189"/>
  <c r="D10" i="174"/>
  <c r="E10" i="174" s="1"/>
  <c r="D8" i="174"/>
  <c r="D14" i="174" l="1"/>
  <c r="G14" i="174"/>
  <c r="E8" i="174"/>
  <c r="E14" i="174" s="1"/>
</calcChain>
</file>

<file path=xl/comments1.xml><?xml version="1.0" encoding="utf-8"?>
<comments xmlns="http://schemas.openxmlformats.org/spreadsheetml/2006/main">
  <authors>
    <author>user</author>
  </authors>
  <commentList>
    <comment ref="J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*OD/NN - Javorac J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*MRO (1) -Jovanović S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*MRO (1) - Puškar 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*OD/NN - Armuš Milica
</t>
        </r>
      </text>
    </comment>
  </commentList>
</comments>
</file>

<file path=xl/sharedStrings.xml><?xml version="1.0" encoding="utf-8"?>
<sst xmlns="http://schemas.openxmlformats.org/spreadsheetml/2006/main" count="5977" uniqueCount="3804">
  <si>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</si>
  <si>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</si>
  <si>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</si>
  <si>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</si>
  <si>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</si>
  <si>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</si>
  <si>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</si>
  <si>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</si>
  <si>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</si>
  <si>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</si>
  <si>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</si>
  <si>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</si>
  <si>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</si>
  <si>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</si>
  <si>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</si>
  <si>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</si>
  <si>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</si>
  <si>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</si>
  <si>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</si>
  <si>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</si>
  <si>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</si>
  <si>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</si>
  <si>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</si>
  <si>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</si>
  <si>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</si>
  <si>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</si>
  <si>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</si>
  <si>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</si>
  <si>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</si>
  <si>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</si>
  <si>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</si>
  <si>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</si>
  <si>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</si>
  <si>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</si>
  <si>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</si>
  <si>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</si>
  <si>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</si>
  <si>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</si>
  <si>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</si>
  <si>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</si>
  <si>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</si>
  <si>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</si>
  <si>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</si>
  <si>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</si>
  <si>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</si>
  <si>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</si>
  <si>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</si>
  <si>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</si>
  <si>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Норматив</t>
  </si>
  <si>
    <t>Технички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</si>
  <si>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</si>
  <si>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</si>
  <si>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</si>
  <si>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</si>
  <si>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</si>
  <si>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</si>
  <si>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</si>
  <si>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</si>
  <si>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</si>
  <si>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</si>
  <si>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</si>
  <si>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</si>
  <si>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</si>
  <si>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</si>
  <si>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</si>
  <si>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</si>
  <si>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</si>
  <si>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</si>
  <si>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</si>
  <si>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</si>
  <si>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</si>
  <si>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</si>
  <si>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</si>
  <si>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</si>
  <si>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</si>
  <si>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</si>
  <si>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</si>
  <si>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</si>
  <si>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</si>
  <si>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</si>
  <si>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</si>
  <si>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</si>
  <si>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</si>
  <si>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</si>
  <si>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</si>
  <si>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</si>
  <si>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</si>
  <si>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</si>
  <si>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</si>
  <si>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</si>
  <si>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</si>
  <si>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</si>
  <si>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</si>
  <si>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</si>
  <si>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</si>
  <si>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</si>
  <si>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</si>
  <si>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</si>
  <si>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</si>
  <si>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</si>
  <si>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</si>
  <si>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</si>
  <si>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</si>
  <si>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</si>
  <si>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</si>
  <si>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</si>
  <si>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</si>
  <si>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</si>
  <si>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</si>
  <si>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</si>
  <si>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</si>
  <si>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</si>
  <si>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</si>
  <si>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</si>
  <si>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</si>
  <si>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</si>
  <si>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</si>
  <si>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</si>
  <si>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</si>
  <si>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</si>
  <si>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</si>
  <si>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</si>
  <si>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</si>
  <si>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</si>
  <si>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</si>
  <si>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</si>
  <si>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</si>
  <si>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</si>
  <si>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</si>
  <si>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</si>
  <si>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</si>
  <si>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</si>
  <si>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</si>
  <si>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</si>
  <si>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</si>
  <si>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</si>
  <si>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</si>
  <si>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</si>
  <si>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</si>
  <si>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</si>
  <si>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</si>
  <si>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</si>
  <si>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</si>
  <si>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</si>
  <si>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</si>
  <si>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</si>
  <si>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</si>
  <si>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</si>
  <si>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</si>
  <si>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</si>
  <si>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</si>
  <si>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</si>
  <si>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</si>
  <si>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</si>
  <si>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</si>
  <si>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</si>
  <si>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</si>
  <si>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</si>
  <si>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</si>
  <si>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</si>
  <si>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</si>
  <si>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</si>
  <si>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</si>
  <si>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</si>
  <si>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</si>
  <si>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</si>
  <si>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Преглед  CORE  биопсије дојке</t>
  </si>
  <si>
    <t>Преглед  биоптата тумора дојке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</si>
  <si>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</si>
  <si>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</si>
  <si>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</si>
  <si>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</si>
  <si>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</si>
  <si>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Уллтразвучни преглед дојки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</si>
  <si>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</si>
  <si>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Радиографско снимањe дојки,обострано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</si>
  <si>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</si>
  <si>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</si>
  <si>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</si>
  <si>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</si>
  <si>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</si>
  <si>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</si>
  <si>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</si>
  <si>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</si>
  <si>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</si>
  <si>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</si>
  <si>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</si>
  <si>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</si>
  <si>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</si>
  <si>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</si>
  <si>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</si>
  <si>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</si>
  <si>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</si>
  <si>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</si>
  <si>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</si>
  <si>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</si>
  <si>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</si>
  <si>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</si>
  <si>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</si>
  <si>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</si>
  <si>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</si>
  <si>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</si>
  <si>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</si>
  <si>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</si>
  <si>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</si>
  <si>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</si>
  <si>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</si>
  <si>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</si>
  <si>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</si>
  <si>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</si>
  <si>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</si>
  <si>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</si>
  <si>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</si>
  <si>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</si>
  <si>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</si>
  <si>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</si>
  <si>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</si>
  <si>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</si>
  <si>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</si>
  <si>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</si>
  <si>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</si>
  <si>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</si>
  <si>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</si>
  <si>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</si>
  <si>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</si>
  <si>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</si>
  <si>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</si>
  <si>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</si>
  <si>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</si>
  <si>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</si>
  <si>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</si>
  <si>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</si>
  <si>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</si>
  <si>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</si>
  <si>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</si>
  <si>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</si>
  <si>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</si>
  <si>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</si>
  <si>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Прегледи у оквиру организованог скрининга рака*</t>
  </si>
  <si>
    <t>Сви прегледи укупно</t>
  </si>
  <si>
    <t>Услуге пружене у оквиру организованог скрининга рака**</t>
  </si>
  <si>
    <t>Услуге пружене у оквиру организованог скрининга рака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</si>
  <si>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</si>
  <si>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</si>
  <si>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</si>
  <si>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</si>
  <si>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</si>
  <si>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Укупно свих услуга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</si>
  <si>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</si>
  <si>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</si>
  <si>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</si>
  <si>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</si>
  <si>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</si>
  <si>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</si>
  <si>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</si>
  <si>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</si>
  <si>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</si>
  <si>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</si>
  <si>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</si>
  <si>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</si>
  <si>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</si>
  <si>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</si>
  <si>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</si>
  <si>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</si>
  <si>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</si>
  <si>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</si>
  <si>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</si>
  <si>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</si>
  <si>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</si>
  <si>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</si>
  <si>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</si>
  <si>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</si>
  <si>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</si>
  <si>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</si>
  <si>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</si>
  <si>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</si>
  <si>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</si>
  <si>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</si>
  <si>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</si>
  <si>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</si>
  <si>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</si>
  <si>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</si>
  <si>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Тромбоцити Pul.</t>
  </si>
  <si>
    <t>23,61+цена филтера</t>
  </si>
  <si>
    <t>Тромбоцити аферезни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</si>
  <si>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</si>
  <si>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</si>
  <si>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</si>
  <si>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</si>
  <si>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</si>
  <si>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</si>
  <si>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</si>
  <si>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</si>
  <si>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</si>
  <si>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</si>
  <si>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</si>
  <si>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</si>
  <si>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</si>
  <si>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</si>
  <si>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</si>
  <si>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</si>
  <si>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</si>
  <si>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</si>
  <si>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</si>
  <si>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</si>
  <si>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</si>
  <si>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</si>
  <si>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</si>
  <si>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</si>
  <si>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</si>
  <si>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</si>
  <si>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</si>
  <si>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</si>
  <si>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</si>
  <si>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</si>
  <si>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</si>
  <si>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</si>
  <si>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</si>
  <si>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</si>
  <si>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</si>
  <si>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</si>
  <si>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</si>
  <si>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</si>
  <si>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</si>
  <si>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</si>
  <si>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</si>
  <si>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</si>
  <si>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</si>
  <si>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Доплер* (у загради уписати број апарата и број смена)</t>
  </si>
  <si>
    <t>ЦТ Скенер (у загради уписати број апарата и број смена)</t>
  </si>
  <si>
    <t>Магнетна резонанца (у загради уписати број апарата и број смена)</t>
  </si>
  <si>
    <t>А. Биохемијске и хематолошке анализе 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</si>
  <si>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</si>
  <si>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</si>
  <si>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</si>
  <si>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</si>
  <si>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</si>
  <si>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</si>
  <si>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</si>
  <si>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</si>
  <si>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</si>
  <si>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 xml:space="preserve"> </t>
  </si>
  <si>
    <t>Ђ.   ОСТАЛЕ ЛАБОРАТОРИЈЕ ____________________   (навести које)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</si>
  <si>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</si>
  <si>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</si>
  <si>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</si>
  <si>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</si>
  <si>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</si>
  <si>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</si>
  <si>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</si>
  <si>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</si>
  <si>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</si>
  <si>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</si>
  <si>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</si>
  <si>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</si>
  <si>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</si>
  <si>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</si>
  <si>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</si>
  <si>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</si>
  <si>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</si>
  <si>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</si>
  <si>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</si>
  <si>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</si>
  <si>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</si>
  <si>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</si>
  <si>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</si>
  <si>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</si>
  <si>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</si>
  <si>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</si>
  <si>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</si>
  <si>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</si>
  <si>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</si>
  <si>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</si>
  <si>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</si>
  <si>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</si>
  <si>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</si>
  <si>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</si>
  <si>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</si>
  <si>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</si>
  <si>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</si>
  <si>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</si>
  <si>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</si>
  <si>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</si>
  <si>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</si>
  <si>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</si>
  <si>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</si>
  <si>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</si>
  <si>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</si>
  <si>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</si>
  <si>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</si>
  <si>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</si>
  <si>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</si>
  <si>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</si>
  <si>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</si>
  <si>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</si>
  <si>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</si>
  <si>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</si>
  <si>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</si>
  <si>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</si>
  <si>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</si>
  <si>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</si>
  <si>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</si>
  <si>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</si>
  <si>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</si>
  <si>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</si>
  <si>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</si>
  <si>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</si>
  <si>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</si>
  <si>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</si>
  <si>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</si>
  <si>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</si>
  <si>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</si>
  <si>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</si>
  <si>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</si>
  <si>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</si>
  <si>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</si>
  <si>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</si>
  <si>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</si>
  <si>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</si>
  <si>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</si>
  <si>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</si>
  <si>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</si>
  <si>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</si>
  <si>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</si>
  <si>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</si>
  <si>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</si>
  <si>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</si>
  <si>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</si>
  <si>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</si>
  <si>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</si>
  <si>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</si>
  <si>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</si>
  <si>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</si>
  <si>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</si>
  <si>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</si>
  <si>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</si>
  <si>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</si>
  <si>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</si>
  <si>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</si>
  <si>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</si>
  <si>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</si>
  <si>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</si>
  <si>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</si>
  <si>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</si>
  <si>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</si>
  <si>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</si>
  <si>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</si>
  <si>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</si>
  <si>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</si>
  <si>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</si>
  <si>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</si>
  <si>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</si>
  <si>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</si>
  <si>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</si>
  <si>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</si>
  <si>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</si>
  <si>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</si>
  <si>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</si>
  <si>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</si>
  <si>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</si>
  <si>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</si>
  <si>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</si>
  <si>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</si>
  <si>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</si>
  <si>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</si>
  <si>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</si>
  <si>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</si>
  <si>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</si>
  <si>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</si>
  <si>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</si>
  <si>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</si>
  <si>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</si>
  <si>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</si>
  <si>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</si>
  <si>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</si>
  <si>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</si>
  <si>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</si>
  <si>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</si>
  <si>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</si>
  <si>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</si>
  <si>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</si>
  <si>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</si>
  <si>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</si>
  <si>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</si>
  <si>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</si>
  <si>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</si>
  <si>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</si>
  <si>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</si>
  <si>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</si>
  <si>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</si>
  <si>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</si>
  <si>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</si>
  <si>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</si>
  <si>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</si>
  <si>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</si>
  <si>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</si>
  <si>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</si>
  <si>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</si>
  <si>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</si>
  <si>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</si>
  <si>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</si>
  <si>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</si>
  <si>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</si>
  <si>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</si>
  <si>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</si>
  <si>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</si>
  <si>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</si>
  <si>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</si>
  <si>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</si>
  <si>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</si>
  <si>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</si>
  <si>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</si>
  <si>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</si>
  <si>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</si>
  <si>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</si>
  <si>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</si>
  <si>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</si>
  <si>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</si>
  <si>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</si>
  <si>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</si>
  <si>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</si>
  <si>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</si>
  <si>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</si>
  <si>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</si>
  <si>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</si>
  <si>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</si>
  <si>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</si>
  <si>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</si>
  <si>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</si>
  <si>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</si>
  <si>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</si>
  <si>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</si>
  <si>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</si>
  <si>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</si>
  <si>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</si>
  <si>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</si>
  <si>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</si>
  <si>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</si>
  <si>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</si>
  <si>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</si>
  <si>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</si>
  <si>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</si>
  <si>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</si>
  <si>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</si>
  <si>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</si>
  <si>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</si>
  <si>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</si>
  <si>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</si>
  <si>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</si>
  <si>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</si>
  <si>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</si>
  <si>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</si>
  <si>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</si>
  <si>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</si>
  <si>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</si>
  <si>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</si>
  <si>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</si>
  <si>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</si>
  <si>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</si>
  <si>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</si>
  <si>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</si>
  <si>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</si>
  <si>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</si>
  <si>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</si>
  <si>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</si>
  <si>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</si>
  <si>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</si>
  <si>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</si>
  <si>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</si>
  <si>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</si>
  <si>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</si>
  <si>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</si>
  <si>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</si>
  <si>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</si>
  <si>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</si>
  <si>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</si>
  <si>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</si>
  <si>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</si>
  <si>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</si>
  <si>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</si>
  <si>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</si>
  <si>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</si>
  <si>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</si>
  <si>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</si>
  <si>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</si>
  <si>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</si>
  <si>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</si>
  <si>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</si>
  <si>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</si>
  <si>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</si>
  <si>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</si>
  <si>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</si>
  <si>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</si>
  <si>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</si>
  <si>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</si>
  <si>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</si>
  <si>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</si>
  <si>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</si>
  <si>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</si>
  <si>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</si>
  <si>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</si>
  <si>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</si>
  <si>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</si>
  <si>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</si>
  <si>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</si>
  <si>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</si>
  <si>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</si>
  <si>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</si>
  <si>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</si>
  <si>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</si>
  <si>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</si>
  <si>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</si>
  <si>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</si>
  <si>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</si>
  <si>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</si>
  <si>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</si>
  <si>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</si>
  <si>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</si>
  <si>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</si>
  <si>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</si>
  <si>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</si>
  <si>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</si>
  <si>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</si>
  <si>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</si>
  <si>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</si>
  <si>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</si>
  <si>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</si>
  <si>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</si>
  <si>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</si>
  <si>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</si>
  <si>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</si>
  <si>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</si>
  <si>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</si>
  <si>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</si>
  <si>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</si>
  <si>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</si>
  <si>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</si>
  <si>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</si>
  <si>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</si>
  <si>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</si>
  <si>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</si>
  <si>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</si>
  <si>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</si>
  <si>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</si>
  <si>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</si>
  <si>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</si>
  <si>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</si>
  <si>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</si>
  <si>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</si>
  <si>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</si>
  <si>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</si>
  <si>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</si>
  <si>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</si>
  <si>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</si>
  <si>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</si>
  <si>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</si>
  <si>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</si>
  <si>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</si>
  <si>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</si>
  <si>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</si>
  <si>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</si>
  <si>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</si>
  <si>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</si>
  <si>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</si>
  <si>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</si>
  <si>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</si>
  <si>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</si>
  <si>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</si>
  <si>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</si>
  <si>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</si>
  <si>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</si>
  <si>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</si>
  <si>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</si>
  <si>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</si>
  <si>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</si>
  <si>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</si>
  <si>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</si>
  <si>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</si>
  <si>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</si>
  <si>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</si>
  <si>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</si>
  <si>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</si>
  <si>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</si>
  <si>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</si>
  <si>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</si>
  <si>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</si>
  <si>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</si>
  <si>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</si>
  <si>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</si>
  <si>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</si>
  <si>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</si>
  <si>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</si>
  <si>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</si>
  <si>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</si>
  <si>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</si>
  <si>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</si>
  <si>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</si>
  <si>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</si>
  <si>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</si>
  <si>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</si>
  <si>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</si>
  <si>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</si>
  <si>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</si>
  <si>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</si>
  <si>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</si>
  <si>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</si>
  <si>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</si>
  <si>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</si>
  <si>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</si>
  <si>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</si>
  <si>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</si>
  <si>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</si>
  <si>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</si>
  <si>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</si>
  <si>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</si>
  <si>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</si>
  <si>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</si>
  <si>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</si>
  <si>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</si>
  <si>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</si>
  <si>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</si>
  <si>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</si>
  <si>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</si>
  <si>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</si>
  <si>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</si>
  <si>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</si>
  <si>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</si>
  <si>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</si>
  <si>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</si>
  <si>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</si>
  <si>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</si>
  <si>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</si>
  <si>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</si>
  <si>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</si>
  <si>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</si>
  <si>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</si>
  <si>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</si>
  <si>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</si>
  <si>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</si>
  <si>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</si>
  <si>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</si>
  <si>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</si>
  <si>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</si>
  <si>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</si>
  <si>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</si>
  <si>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</si>
  <si>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</si>
  <si>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</si>
  <si>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</si>
  <si>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</si>
  <si>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</si>
  <si>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</si>
  <si>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</si>
  <si>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</si>
  <si>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</si>
  <si>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</si>
  <si>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</si>
  <si>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</si>
  <si>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</si>
  <si>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</si>
  <si>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</si>
  <si>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</si>
  <si>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</si>
  <si>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</si>
  <si>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</si>
  <si>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</si>
  <si>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</si>
  <si>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</si>
  <si>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</si>
  <si>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</si>
  <si>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</si>
  <si>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</si>
  <si>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</si>
  <si>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</si>
  <si>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</si>
  <si>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</si>
  <si>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</si>
  <si>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</si>
  <si>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</si>
  <si>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</si>
  <si>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</si>
  <si>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</si>
  <si>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</si>
  <si>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</si>
  <si>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</si>
  <si>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</si>
  <si>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</si>
  <si>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</si>
  <si>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</si>
  <si>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</si>
  <si>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</si>
  <si>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</si>
  <si>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</si>
  <si>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</si>
  <si>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</si>
  <si>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</si>
  <si>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</si>
  <si>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</si>
  <si>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</si>
  <si>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</si>
  <si>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</si>
  <si>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</si>
  <si>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</si>
  <si>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</si>
  <si>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</si>
  <si>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</si>
  <si>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</si>
  <si>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</si>
  <si>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</si>
  <si>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</si>
  <si>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</si>
  <si>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</si>
  <si>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</si>
  <si>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</si>
  <si>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</si>
  <si>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</si>
  <si>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</si>
  <si>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</si>
  <si>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</si>
  <si>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</si>
  <si>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</si>
  <si>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</si>
  <si>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</si>
  <si>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</si>
  <si>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</si>
  <si>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</si>
  <si>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</si>
  <si>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</si>
  <si>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</si>
  <si>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</si>
  <si>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</si>
  <si>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</si>
  <si>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</si>
  <si>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</si>
  <si>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</si>
  <si>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</si>
  <si>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</si>
  <si>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</si>
  <si>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</si>
  <si>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</si>
  <si>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</si>
  <si>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</si>
  <si>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</si>
  <si>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</si>
  <si>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</si>
  <si>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</si>
  <si>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</si>
  <si>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</si>
  <si>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</si>
  <si>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</si>
  <si>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</si>
  <si>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</si>
  <si>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</si>
  <si>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</si>
  <si>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</si>
  <si>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</si>
  <si>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</si>
  <si>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</si>
  <si>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</si>
  <si>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</si>
  <si>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</si>
  <si>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</si>
  <si>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</si>
  <si>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</si>
  <si>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</si>
  <si>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</si>
  <si>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</si>
  <si>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</si>
  <si>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</si>
  <si>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</si>
  <si>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</si>
  <si>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</si>
  <si>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</si>
  <si>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</si>
  <si>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</si>
  <si>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</si>
  <si>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</si>
  <si>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</si>
  <si>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</si>
  <si>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</si>
  <si>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</si>
  <si>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</si>
  <si>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</si>
  <si>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</si>
  <si>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</si>
  <si>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</si>
  <si>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</si>
  <si>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</si>
  <si>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</si>
  <si>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</si>
  <si>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</si>
  <si>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</si>
  <si>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</si>
  <si>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</si>
  <si>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</si>
  <si>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</si>
  <si>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</si>
  <si>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</si>
  <si>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</si>
  <si>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</si>
  <si>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</si>
  <si>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</si>
  <si>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</si>
  <si>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</si>
  <si>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</si>
  <si>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</si>
  <si>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</si>
  <si>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</si>
  <si>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</si>
  <si>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</si>
  <si>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</si>
  <si>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</si>
  <si>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</si>
  <si>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</si>
  <si>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</si>
  <si>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</si>
  <si>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</si>
  <si>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</si>
  <si>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</si>
  <si>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</si>
  <si>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</si>
  <si>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</si>
  <si>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</si>
  <si>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</si>
  <si>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</si>
  <si>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</si>
  <si>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</si>
  <si>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</si>
  <si>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</si>
  <si>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</si>
  <si>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</si>
  <si>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</si>
  <si>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</si>
  <si>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</si>
  <si>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</si>
  <si>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</si>
  <si>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</si>
  <si>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</si>
  <si>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</si>
  <si>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</si>
  <si>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</si>
  <si>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</si>
  <si>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</si>
  <si>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</si>
  <si>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</si>
  <si>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</si>
  <si>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</si>
  <si>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</si>
  <si>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</si>
  <si>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</si>
  <si>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</si>
  <si>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</si>
  <si>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</si>
  <si>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</si>
  <si>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</si>
  <si>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</si>
  <si>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</si>
  <si>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</si>
  <si>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</si>
  <si>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</si>
  <si>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</si>
  <si>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</si>
  <si>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</si>
  <si>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</si>
  <si>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</si>
  <si>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</si>
  <si>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</si>
  <si>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</si>
  <si>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</si>
  <si>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</si>
  <si>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</si>
  <si>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</si>
  <si>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</si>
  <si>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</si>
  <si>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</si>
  <si>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</si>
  <si>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</si>
  <si>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</si>
  <si>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</si>
  <si>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</si>
  <si>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</si>
  <si>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</si>
  <si>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</si>
  <si>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</si>
  <si>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</si>
  <si>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</si>
  <si>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</si>
  <si>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</si>
  <si>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</si>
  <si>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</si>
  <si>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</si>
  <si>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</si>
  <si>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</si>
  <si>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</si>
  <si>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</si>
  <si>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</si>
  <si>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</si>
  <si>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</si>
  <si>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</si>
  <si>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</si>
  <si>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</si>
  <si>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</si>
  <si>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</si>
  <si>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</si>
  <si>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</si>
  <si>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</si>
  <si>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</si>
  <si>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</si>
  <si>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</si>
  <si>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</si>
  <si>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</si>
  <si>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</si>
  <si>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I01B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</si>
  <si>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</si>
  <si>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</si>
  <si>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</si>
  <si>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</si>
  <si>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</si>
  <si>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</si>
  <si>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</si>
  <si>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</si>
  <si>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</si>
  <si>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</si>
  <si>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</si>
  <si>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</si>
  <si>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</si>
  <si>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</si>
  <si>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</si>
  <si>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</si>
  <si>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</si>
  <si>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</si>
  <si>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</si>
  <si>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</si>
  <si>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</si>
  <si>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</si>
  <si>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</si>
  <si>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</si>
  <si>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</si>
  <si>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</si>
  <si>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</si>
  <si>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</si>
  <si>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</si>
  <si>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</si>
  <si>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</si>
  <si>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</si>
  <si>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</si>
  <si>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</si>
  <si>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</si>
  <si>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</si>
  <si>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I12B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</si>
  <si>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</si>
  <si>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</si>
  <si>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</si>
  <si>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</si>
  <si>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</si>
  <si>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</si>
  <si>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</si>
  <si>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</si>
  <si>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</si>
  <si>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</si>
  <si>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</si>
  <si>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</si>
  <si>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</si>
  <si>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</si>
  <si>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</si>
  <si>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</si>
  <si>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</si>
  <si>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</si>
  <si>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</si>
  <si>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</si>
  <si>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</si>
  <si>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</si>
  <si>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</si>
  <si>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</si>
  <si>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</si>
  <si>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</si>
  <si>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</si>
  <si>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</si>
  <si>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</si>
  <si>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</si>
  <si>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</si>
  <si>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</si>
  <si>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</si>
  <si>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</si>
  <si>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</si>
  <si>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</si>
  <si>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</si>
  <si>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</si>
  <si>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</si>
  <si>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</si>
  <si>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</si>
  <si>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</si>
  <si>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</si>
  <si>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</si>
  <si>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</si>
  <si>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</si>
  <si>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</si>
  <si>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</si>
  <si>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</si>
  <si>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</si>
  <si>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</si>
  <si>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</si>
  <si>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</si>
  <si>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</si>
  <si>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</si>
  <si>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</si>
  <si>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</si>
  <si>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</si>
  <si>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</si>
  <si>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</si>
  <si>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</si>
  <si>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</si>
  <si>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</si>
  <si>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</si>
  <si>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</si>
  <si>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</si>
  <si>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</si>
  <si>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</si>
  <si>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</si>
  <si>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</si>
  <si>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</si>
  <si>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</si>
  <si>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</si>
  <si>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</si>
  <si>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</si>
  <si>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</si>
  <si>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</si>
  <si>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</si>
  <si>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</si>
  <si>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</si>
  <si>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</si>
  <si>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</si>
  <si>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</si>
  <si>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</si>
  <si>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</si>
  <si>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</si>
  <si>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</si>
  <si>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</si>
  <si>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</si>
  <si>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</si>
  <si>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</si>
  <si>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</si>
  <si>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</si>
  <si>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</si>
  <si>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</si>
  <si>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</si>
  <si>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</si>
  <si>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</si>
  <si>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</si>
  <si>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</si>
  <si>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</si>
  <si>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</si>
  <si>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</si>
  <si>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</si>
  <si>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</si>
  <si>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</si>
  <si>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</si>
  <si>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</si>
  <si>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</si>
  <si>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</si>
  <si>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</si>
  <si>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</si>
  <si>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</si>
  <si>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</si>
  <si>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</si>
  <si>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</si>
  <si>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</si>
  <si>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</si>
  <si>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</si>
  <si>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</si>
  <si>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</si>
  <si>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</si>
  <si>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</si>
  <si>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</si>
  <si>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</si>
  <si>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</si>
  <si>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</si>
  <si>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</si>
  <si>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</si>
  <si>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</si>
  <si>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</si>
  <si>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</si>
  <si>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</si>
  <si>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</si>
  <si>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</si>
  <si>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</si>
  <si>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</si>
  <si>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</si>
  <si>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</si>
  <si>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</si>
  <si>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</si>
  <si>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</si>
  <si>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</si>
  <si>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</si>
  <si>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</si>
  <si>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</si>
  <si>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</si>
  <si>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</si>
  <si>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</si>
  <si>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</si>
  <si>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</si>
  <si>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</si>
  <si>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</si>
  <si>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</si>
  <si>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</si>
  <si>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</si>
  <si>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</si>
  <si>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</si>
  <si>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</si>
  <si>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</si>
  <si>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</si>
  <si>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</si>
  <si>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</si>
  <si>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</si>
  <si>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</si>
  <si>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</si>
  <si>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</si>
  <si>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</si>
  <si>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</si>
  <si>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</si>
  <si>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</si>
  <si>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</si>
  <si>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</si>
  <si>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</si>
  <si>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</si>
  <si>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</si>
  <si>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</si>
  <si>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</si>
  <si>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</si>
  <si>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</si>
  <si>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</si>
  <si>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</si>
  <si>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</si>
  <si>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</si>
  <si>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</si>
  <si>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</si>
  <si>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</si>
  <si>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</si>
  <si>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</si>
  <si>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</si>
  <si>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</si>
  <si>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</si>
  <si>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</si>
  <si>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</si>
  <si>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</si>
  <si>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</si>
  <si>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</si>
  <si>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</si>
  <si>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</si>
  <si>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</si>
  <si>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</si>
  <si>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</si>
  <si>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</si>
  <si>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</si>
  <si>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</si>
  <si>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</si>
  <si>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</si>
  <si>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</si>
  <si>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</si>
  <si>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</si>
  <si>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</si>
  <si>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</si>
  <si>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</si>
  <si>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</si>
  <si>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</si>
  <si>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</si>
  <si>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</si>
  <si>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</si>
  <si>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</si>
  <si>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</si>
  <si>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</si>
  <si>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</si>
  <si>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</si>
  <si>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</si>
  <si>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</si>
  <si>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</si>
  <si>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</si>
  <si>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</si>
  <si>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</si>
  <si>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</si>
  <si>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</si>
  <si>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</si>
  <si>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</si>
  <si>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</si>
  <si>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</si>
  <si>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</si>
  <si>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</si>
  <si>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</si>
  <si>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</si>
  <si>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</si>
  <si>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</si>
  <si>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</si>
  <si>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</si>
  <si>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</si>
  <si>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</si>
  <si>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</si>
  <si>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</si>
  <si>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</si>
  <si>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</si>
  <si>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</si>
  <si>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</si>
  <si>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</si>
  <si>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</si>
  <si>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</si>
  <si>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</si>
  <si>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</si>
  <si>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</si>
  <si>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</si>
  <si>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</si>
  <si>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</si>
  <si>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</si>
  <si>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</si>
  <si>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</si>
  <si>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</si>
  <si>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</si>
  <si>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</si>
  <si>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</si>
  <si>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</si>
  <si>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</si>
  <si>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</si>
  <si>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</si>
  <si>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</si>
  <si>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</si>
  <si>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</si>
  <si>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</si>
  <si>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</si>
  <si>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</si>
  <si>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</si>
  <si>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</si>
  <si>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</si>
  <si>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</si>
  <si>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</si>
  <si>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</si>
  <si>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</si>
  <si>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</si>
  <si>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</si>
  <si>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</si>
  <si>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</si>
  <si>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</si>
  <si>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</si>
  <si>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</si>
  <si>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</si>
  <si>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</si>
  <si>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</si>
  <si>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</si>
  <si>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</si>
  <si>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</si>
  <si>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</si>
  <si>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</si>
  <si>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</si>
  <si>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</si>
  <si>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</si>
  <si>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</si>
  <si>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</si>
  <si>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</si>
  <si>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</si>
  <si>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</si>
  <si>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</si>
  <si>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</si>
  <si>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</si>
  <si>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</si>
  <si>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</si>
  <si>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</si>
  <si>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</si>
  <si>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</si>
  <si>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</si>
  <si>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</si>
  <si>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</si>
  <si>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</si>
  <si>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</si>
  <si>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</si>
  <si>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</si>
  <si>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</si>
  <si>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</si>
  <si>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</si>
  <si>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</si>
  <si>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</si>
  <si>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</si>
  <si>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</si>
  <si>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</si>
  <si>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</si>
  <si>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</si>
  <si>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</si>
  <si>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</si>
  <si>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</si>
  <si>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</si>
  <si>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</si>
  <si>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</si>
  <si>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</si>
  <si>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</si>
  <si>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</si>
  <si>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</si>
  <si>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</si>
  <si>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</si>
  <si>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</si>
  <si>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</si>
  <si>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</si>
  <si>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</si>
  <si>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</si>
  <si>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</si>
  <si>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</si>
  <si>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</si>
  <si>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</si>
  <si>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</si>
  <si>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</si>
  <si>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</si>
  <si>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</si>
  <si>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</si>
  <si>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</si>
  <si>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</si>
  <si>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</si>
  <si>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</si>
  <si>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</si>
  <si>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</si>
  <si>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</si>
  <si>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</si>
  <si>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</si>
  <si>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</si>
  <si>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</si>
  <si>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</si>
  <si>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</si>
  <si>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</si>
  <si>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</si>
  <si>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</si>
  <si>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</si>
  <si>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</si>
  <si>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</si>
  <si>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</si>
  <si>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</si>
  <si>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</si>
  <si>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</si>
  <si>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</si>
  <si>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</si>
  <si>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</si>
  <si>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</si>
  <si>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</si>
  <si>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</si>
  <si>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</si>
  <si>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</si>
  <si>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</si>
  <si>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</si>
  <si>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</si>
  <si>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</si>
  <si>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</si>
  <si>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</si>
  <si>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</si>
  <si>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</si>
  <si>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</si>
  <si>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</si>
  <si>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</si>
  <si>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</si>
  <si>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</si>
  <si>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</si>
  <si>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</si>
  <si>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</si>
  <si>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</si>
  <si>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</si>
  <si>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</si>
  <si>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</si>
  <si>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</si>
  <si>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</si>
  <si>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</si>
  <si>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</si>
  <si>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</si>
  <si>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</si>
  <si>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</si>
  <si>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</si>
  <si>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</si>
  <si>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</si>
  <si>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</si>
  <si>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</si>
  <si>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</si>
  <si>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</si>
  <si>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</si>
  <si>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</si>
  <si>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</si>
  <si>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</si>
  <si>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</si>
  <si>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</si>
  <si>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</si>
  <si>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</si>
  <si>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</si>
  <si>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</si>
  <si>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</si>
  <si>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</si>
  <si>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P06B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</si>
  <si>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</si>
  <si>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</si>
  <si>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</si>
  <si>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</si>
  <si>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</si>
  <si>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</si>
  <si>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</si>
  <si>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</si>
  <si>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</si>
  <si>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</si>
  <si>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</si>
  <si>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</si>
  <si>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</si>
  <si>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</si>
  <si>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</si>
  <si>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</si>
  <si>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</si>
  <si>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</si>
  <si>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</si>
  <si>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</si>
  <si>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</si>
  <si>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</si>
  <si>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</si>
  <si>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</si>
  <si>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</si>
  <si>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</si>
  <si>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</si>
  <si>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</si>
  <si>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</si>
  <si>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</si>
  <si>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</si>
  <si>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</si>
  <si>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</si>
  <si>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</si>
  <si>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</si>
  <si>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</si>
  <si>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</si>
  <si>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</si>
  <si>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</si>
  <si>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</si>
  <si>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</si>
  <si>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</si>
  <si>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</si>
  <si>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</si>
  <si>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</si>
  <si>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</si>
  <si>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</si>
  <si>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</si>
  <si>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</si>
  <si>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</si>
  <si>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</si>
  <si>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</si>
  <si>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</si>
  <si>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</si>
  <si>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</si>
  <si>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</si>
  <si>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</si>
  <si>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</si>
  <si>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</si>
  <si>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</si>
  <si>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</si>
  <si>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</si>
  <si>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</si>
  <si>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</si>
  <si>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</si>
  <si>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</si>
  <si>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</si>
  <si>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</si>
  <si>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</si>
  <si>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</si>
  <si>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</si>
  <si>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</si>
  <si>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</si>
  <si>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</si>
  <si>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</si>
  <si>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</si>
  <si>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</si>
  <si>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</si>
  <si>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</si>
  <si>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</si>
  <si>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</si>
  <si>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</si>
  <si>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</si>
  <si>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</si>
  <si>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</si>
  <si>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</si>
  <si>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</si>
  <si>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</si>
  <si>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</si>
  <si>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</si>
  <si>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</si>
  <si>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</si>
  <si>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</si>
  <si>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</si>
  <si>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</si>
  <si>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</si>
  <si>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</si>
  <si>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</si>
  <si>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</si>
  <si>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</si>
  <si>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</si>
  <si>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</si>
  <si>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</si>
  <si>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</si>
  <si>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</si>
  <si>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</si>
  <si>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</si>
  <si>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</si>
  <si>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</si>
  <si>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</si>
  <si>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</si>
  <si>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</si>
  <si>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</si>
  <si>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</si>
  <si>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</si>
  <si>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</si>
  <si>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</si>
  <si>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</si>
  <si>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</si>
  <si>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</si>
  <si>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</si>
  <si>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</si>
  <si>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</si>
  <si>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</si>
  <si>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</si>
  <si>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</si>
  <si>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</si>
  <si>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</si>
  <si>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</si>
  <si>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</si>
  <si>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</si>
  <si>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</si>
  <si>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</si>
  <si>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</si>
  <si>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</si>
  <si>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</si>
  <si>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</si>
  <si>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</si>
  <si>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</si>
  <si>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</si>
  <si>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</si>
  <si>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</si>
  <si>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</si>
  <si>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</si>
  <si>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</si>
  <si>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</si>
  <si>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</si>
  <si>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</si>
  <si>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</si>
  <si>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</si>
  <si>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</si>
  <si>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</si>
  <si>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</si>
  <si>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</si>
  <si>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</si>
  <si>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</si>
  <si>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</si>
  <si>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</si>
  <si>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</si>
  <si>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</si>
  <si>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</si>
  <si>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</si>
  <si>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</si>
  <si>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</si>
  <si>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</si>
  <si>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</si>
  <si>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</si>
  <si>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</si>
  <si>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</si>
  <si>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</si>
  <si>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</si>
  <si>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</si>
  <si>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</si>
  <si>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</si>
  <si>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</si>
  <si>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</si>
  <si>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</si>
  <si>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</si>
  <si>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</si>
  <si>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</si>
  <si>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</si>
  <si>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</si>
  <si>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</si>
  <si>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</si>
  <si>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</si>
  <si>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</si>
  <si>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</si>
  <si>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</si>
  <si>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</si>
  <si>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</si>
  <si>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</si>
  <si>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</si>
  <si>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</si>
  <si>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</si>
  <si>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</si>
  <si>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</si>
  <si>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</si>
  <si>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</si>
  <si>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</si>
  <si>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</si>
  <si>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</si>
  <si>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</si>
  <si>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</si>
  <si>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</si>
  <si>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</si>
  <si>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</si>
  <si>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</si>
  <si>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</si>
  <si>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</si>
  <si>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</si>
  <si>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</si>
  <si>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</si>
  <si>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</si>
  <si>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</si>
  <si>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</si>
  <si>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</si>
  <si>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</si>
  <si>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</si>
  <si>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</si>
  <si>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</si>
  <si>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</si>
  <si>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</si>
  <si>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</si>
  <si>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</si>
  <si>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</si>
  <si>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</si>
  <si>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</si>
  <si>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</si>
  <si>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</si>
  <si>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</si>
  <si>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</si>
  <si>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</si>
  <si>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</si>
  <si>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</si>
  <si>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</si>
  <si>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</si>
  <si>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</si>
  <si>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</si>
  <si>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</si>
  <si>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</si>
  <si>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</si>
  <si>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</si>
  <si>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</si>
  <si>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</si>
  <si>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</si>
  <si>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</si>
  <si>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</si>
  <si>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</si>
  <si>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</si>
  <si>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</si>
  <si>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</si>
  <si>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</si>
  <si>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</si>
  <si>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</si>
  <si>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</si>
  <si>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</si>
  <si>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</si>
  <si>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</si>
  <si>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</si>
  <si>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</si>
  <si>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</si>
  <si>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</si>
  <si>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</si>
  <si>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</si>
  <si>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</si>
  <si>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</si>
  <si>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</si>
  <si>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</si>
  <si>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</si>
  <si>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</si>
  <si>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</si>
  <si>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</si>
  <si>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</si>
  <si>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</si>
  <si>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</si>
  <si>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</si>
  <si>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</si>
  <si>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</si>
  <si>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</si>
  <si>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</si>
  <si>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</si>
  <si>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</si>
  <si>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</si>
  <si>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</si>
  <si>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</si>
  <si>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</si>
  <si>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</si>
  <si>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</si>
  <si>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</si>
  <si>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</si>
  <si>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</si>
  <si>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</si>
  <si>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</si>
  <si>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</si>
  <si>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</si>
  <si>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</si>
  <si>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</si>
  <si>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</si>
  <si>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</si>
  <si>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</si>
  <si>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</si>
  <si>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</si>
  <si>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</si>
  <si>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</si>
  <si>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</si>
  <si>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</si>
  <si>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</si>
  <si>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</si>
  <si>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</si>
  <si>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</si>
  <si>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</si>
  <si>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</si>
  <si>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</si>
  <si>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</si>
  <si>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</si>
  <si>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</si>
  <si>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</si>
  <si>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</si>
  <si>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</si>
  <si>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</si>
  <si>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</si>
  <si>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</si>
  <si>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</si>
  <si>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</si>
  <si>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</si>
  <si>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</si>
  <si>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</si>
  <si>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</si>
  <si>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</si>
  <si>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</si>
  <si>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</si>
  <si>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</si>
  <si>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</si>
  <si>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</si>
  <si>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</si>
  <si>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</si>
  <si>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</si>
  <si>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</si>
  <si>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</si>
  <si>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</si>
  <si>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</si>
  <si>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</si>
  <si>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</si>
  <si>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 xml:space="preserve">Табела 10. </t>
  </si>
  <si>
    <t xml:space="preserve">Табела 11. </t>
  </si>
  <si>
    <t>Табела 12.</t>
  </si>
  <si>
    <t>Табела 13.</t>
  </si>
  <si>
    <t xml:space="preserve">Табела 14. </t>
  </si>
  <si>
    <t>Табела 15.</t>
  </si>
  <si>
    <t>Табела 16.</t>
  </si>
  <si>
    <t>Табела 17.</t>
  </si>
  <si>
    <t>Табела 18.</t>
  </si>
  <si>
    <t>Табела 19.</t>
  </si>
  <si>
    <t>Табела 20.</t>
  </si>
  <si>
    <t>Табела 21.</t>
  </si>
  <si>
    <t>Број исписаних болесника 2019.</t>
  </si>
  <si>
    <t>Број бо  дана 2019.</t>
  </si>
  <si>
    <t>Просечна дневна заузетост постеља у 2019. (%)</t>
  </si>
  <si>
    <t>Извршено у 2019.</t>
  </si>
  <si>
    <t xml:space="preserve">Укупан број пацијената на листи чекања на дан 31.12.2019. </t>
  </si>
  <si>
    <t>Број пацијената са листе чекања којима је урађена  процедура/интервенција 2019.</t>
  </si>
  <si>
    <t>Укупан број свих пацијената којима је урађена интервенција/процедура у ЗУ 2019.</t>
  </si>
  <si>
    <t>Број нових пацијената на листи чекања у 2019.</t>
  </si>
  <si>
    <t>Просечна дужина чекања у данима 2019.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</si>
  <si>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</si>
  <si>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</si>
  <si>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</si>
  <si>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</si>
  <si>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</si>
  <si>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</si>
  <si>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</si>
  <si>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</si>
  <si>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</si>
  <si>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</si>
  <si>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</si>
  <si>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</si>
  <si>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</si>
  <si>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</si>
  <si>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</si>
  <si>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</si>
  <si>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</si>
  <si>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</si>
  <si>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</si>
  <si>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</si>
  <si>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</si>
  <si>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</si>
  <si>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</si>
  <si>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Збирна табела врсте здравствених услуга које се пружају у здравственој установи</t>
  </si>
  <si>
    <t>Табела 22.</t>
  </si>
  <si>
    <t>22.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</si>
  <si>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</si>
  <si>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</si>
  <si>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</si>
  <si>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</si>
  <si>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</si>
  <si>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ЗА 2021. ГОДИНУ</t>
  </si>
  <si>
    <t>01.01.2021.</t>
  </si>
  <si>
    <t>План за 2021.</t>
  </si>
  <si>
    <t>Планиран укупан број процедура за које се воде листе чекања за 2021.</t>
  </si>
  <si>
    <t>Планиран број процедура за пацијенте који су на листи чекања за 2021.</t>
  </si>
  <si>
    <t>КЛИНИКА ЗА ОБСТРУКТИВНЕ БОЛЕСТИ ПЛУЋА И АКУТНЕ ПНЕУМОПАТИЈЕ</t>
  </si>
  <si>
    <t>КЛИНИКА ЗА ГРАНУЛОМАТОЗНЕ И ИНТЕРСТИЦИЈУМСКЕ БОЛЕСТИ ПЛУЋА</t>
  </si>
  <si>
    <t>КЛИНИКА ЗА УРГЕНТНУ ПУЛМОЛОГИЈУ</t>
  </si>
  <si>
    <t>КЛИНИКА ЗА ПУЛМОЛОШКУ ОНКОЛОГИЈУ</t>
  </si>
  <si>
    <t>КЛИНИКА ЗА ГРУДНУ ХИРУРГИЈУ</t>
  </si>
  <si>
    <t>Дневна болница хемитерапија</t>
  </si>
  <si>
    <t>000001</t>
  </si>
  <si>
    <t>Spec. pregled prvi</t>
  </si>
  <si>
    <t>000002</t>
  </si>
  <si>
    <t>Spec. pregled kontrolni</t>
  </si>
  <si>
    <t>000003</t>
  </si>
  <si>
    <t>Spec. pregled prvi profesor</t>
  </si>
  <si>
    <t>000004</t>
  </si>
  <si>
    <t>Spec. pregled. kontrolni profesor</t>
  </si>
  <si>
    <t>000005</t>
  </si>
  <si>
    <t>Spec. pregled. prvi docenta i primarijusa</t>
  </si>
  <si>
    <t>000006</t>
  </si>
  <si>
    <t>Spec. pregled kontrolni docenta i primarijusa</t>
  </si>
  <si>
    <t>000008</t>
  </si>
  <si>
    <t>Конзилијани преглед болесника - 5 учесника</t>
  </si>
  <si>
    <t>Specijalistički pregled fizijatra</t>
  </si>
  <si>
    <t>Specijalistički pregled fizijatra-kontrolni</t>
  </si>
  <si>
    <t>Хирургија - грудна</t>
  </si>
  <si>
    <t xml:space="preserve">30075-00  </t>
  </si>
  <si>
    <t>Biopsija limfnog čvora</t>
  </si>
  <si>
    <t xml:space="preserve">30075-01  </t>
  </si>
  <si>
    <t>Biopsija mekog tkiva</t>
  </si>
  <si>
    <t xml:space="preserve">30094-00  </t>
  </si>
  <si>
    <t>Perkutana biopsija mekih tkiva (iglom)</t>
  </si>
  <si>
    <t xml:space="preserve">30296-01  </t>
  </si>
  <si>
    <t>Totalna tiroidektomija</t>
  </si>
  <si>
    <t xml:space="preserve">30306-01  </t>
  </si>
  <si>
    <t>Totalna tiroidna lobektomija, jednostrana</t>
  </si>
  <si>
    <t xml:space="preserve">30308-00  </t>
  </si>
  <si>
    <t>Subtotalna tiroidektomija, obostrana</t>
  </si>
  <si>
    <t xml:space="preserve">30310-00  </t>
  </si>
  <si>
    <t>Subtotalna tiroidektomija, jednostrana</t>
  </si>
  <si>
    <t xml:space="preserve">30315-01  </t>
  </si>
  <si>
    <t>Totalna paratiroidektomija</t>
  </si>
  <si>
    <t xml:space="preserve">30373-00  </t>
  </si>
  <si>
    <t>Eksplorativna laparotomija</t>
  </si>
  <si>
    <t xml:space="preserve">30375-06  </t>
  </si>
  <si>
    <t>Gastrotomija</t>
  </si>
  <si>
    <t xml:space="preserve">30378-00  </t>
  </si>
  <si>
    <t>Odvajanje abdominalnih priraslica</t>
  </si>
  <si>
    <t xml:space="preserve">30385-00  </t>
  </si>
  <si>
    <t>Postoperativno ponovno otvaranje mesta laparotomije</t>
  </si>
  <si>
    <t xml:space="preserve">30409-00  </t>
  </si>
  <si>
    <t>Perkutana (zatvorena) biopsija jetre</t>
  </si>
  <si>
    <t xml:space="preserve">30411-00  </t>
  </si>
  <si>
    <t>Intraoperativna biopsija jetre</t>
  </si>
  <si>
    <t xml:space="preserve">30412-00  </t>
  </si>
  <si>
    <t>Intraoperativna iglena biopsija jetre</t>
  </si>
  <si>
    <t xml:space="preserve">30473-03  </t>
  </si>
  <si>
    <t>Ezofagoskopija</t>
  </si>
  <si>
    <t xml:space="preserve">30473-04  </t>
  </si>
  <si>
    <t>Ezofagoskopija sa biopsijom</t>
  </si>
  <si>
    <t xml:space="preserve">30478-10  </t>
  </si>
  <si>
    <t>Ekstrakcija stranog tela iz jednjaka fleksibilnim endoskopom</t>
  </si>
  <si>
    <t xml:space="preserve">30478-13  </t>
  </si>
  <si>
    <t>Ezofagoskopija sa ekscizijom lezije</t>
  </si>
  <si>
    <t xml:space="preserve">30490-00  </t>
  </si>
  <si>
    <t>Endoskopska ugradnja proteze jednjaka</t>
  </si>
  <si>
    <t xml:space="preserve">30490-01  </t>
  </si>
  <si>
    <t>Endoskopska zamena proteze jednjaka</t>
  </si>
  <si>
    <t xml:space="preserve">30490-02  </t>
  </si>
  <si>
    <t>Endoskopsko uklanjanje proteze jednjaka</t>
  </si>
  <si>
    <t xml:space="preserve">30515-00  </t>
  </si>
  <si>
    <t>Gastro-enterostomija</t>
  </si>
  <si>
    <t xml:space="preserve">30517-00  </t>
  </si>
  <si>
    <t>Rekonstrukcija piloroplastike</t>
  </si>
  <si>
    <t xml:space="preserve">30527-04  </t>
  </si>
  <si>
    <t>Fundoplikacija, transtorakalnim pristupom</t>
  </si>
  <si>
    <t xml:space="preserve">30527-05  </t>
  </si>
  <si>
    <t>Fundoplikacija, transtorakalnim pristupom, sa zatvaranjem dijafragmalnog hijatusa</t>
  </si>
  <si>
    <t xml:space="preserve">30529-01  </t>
  </si>
  <si>
    <t>Fundoplikacija, transtorakalnim pristupom, sa ezofagoplastikom</t>
  </si>
  <si>
    <t xml:space="preserve">30532-00  </t>
  </si>
  <si>
    <t>Ezofagokardiomiotomija, laparoskopskim pristupom</t>
  </si>
  <si>
    <t xml:space="preserve">30532-03  </t>
  </si>
  <si>
    <t>Ezofagogastrična miotomija, torakalnim pristupom, sa zatvaranjem otvora dijafragmatičnog hijatusa</t>
  </si>
  <si>
    <t xml:space="preserve">30532-04  </t>
  </si>
  <si>
    <t>Ezofagokardiomiotomija, torakalnim pristupom</t>
  </si>
  <si>
    <t xml:space="preserve">30532-05  </t>
  </si>
  <si>
    <t>Ezofagogastrična miotomija, laparoskopskim pristupom i zatvaranjem otvora dijafragmatičnog hijatusa</t>
  </si>
  <si>
    <t xml:space="preserve">30533-00  </t>
  </si>
  <si>
    <t>Ezofagogastrična miotomija, abdominalnim pristupom, sa fundoplastikom</t>
  </si>
  <si>
    <t xml:space="preserve">30533-01  </t>
  </si>
  <si>
    <t>Ezofagogastrična miotomija, abdominalnim pristupom, sa fundoplastikom i zatvaranjem otvora dijafragmatičnog hijatusa</t>
  </si>
  <si>
    <t xml:space="preserve">30533-02  </t>
  </si>
  <si>
    <t>Ezofagogastrična miotomija, torakalnim pristupom, sa fundoplastikom</t>
  </si>
  <si>
    <t xml:space="preserve">30533-03  </t>
  </si>
  <si>
    <t>Ezofagogastrična miotomija, torakalnim pristupom, sa fundoplastikom i zatvaranjem otvora dijafragmatičnog hijatusa</t>
  </si>
  <si>
    <t xml:space="preserve">30533-04  </t>
  </si>
  <si>
    <t>Ezofagogastrična miotomija, laparoskopskim pristupom, sa fundoplastikom</t>
  </si>
  <si>
    <t xml:space="preserve">30533-05  </t>
  </si>
  <si>
    <t>Ezofagogastrična miotomija, laparoskopskim pristupom, sa fundoplastikom i zatvaranjem otvora dijafragmatičnog hijatusa</t>
  </si>
  <si>
    <t xml:space="preserve">30535-00  </t>
  </si>
  <si>
    <t>Transtorakalna ezofagektomija sa ezofago-gastroplastikom i intratorakalnom ezofago-gastro anastomozom po Ajvor-Luisu (Ivor-Lewis)</t>
  </si>
  <si>
    <t xml:space="preserve">30536-00  </t>
  </si>
  <si>
    <t>Transtorakalna ezofagektomija sa ezofagogastroplastikom i ezofago-gastro anastomozom na vratu</t>
  </si>
  <si>
    <t xml:space="preserve">30536-01  </t>
  </si>
  <si>
    <t>Transtorakalna ezofagektomija sa vratnom ezofagostomom i gastrostomom (Prvi akt)</t>
  </si>
  <si>
    <t xml:space="preserve">30541-01  </t>
  </si>
  <si>
    <t>Transhijatalna ezofagektomija sa ezofago-jejunoplastikom i ezofago-jejuno anastomozom na vratu</t>
  </si>
  <si>
    <t xml:space="preserve">30545-00  </t>
  </si>
  <si>
    <t>Ezofagektomija sa interpozicijom kratkog segmenta debelog creva po Belsiju (Belsey)</t>
  </si>
  <si>
    <t xml:space="preserve">30545-01  </t>
  </si>
  <si>
    <t>Distalna ezofagektomija, totalna gastrektomija i radikalna limfadenektomija sa rekonstrukcijom po metodi Roux-en-Y izolovanim torakoabdominalnim pristupom</t>
  </si>
  <si>
    <t xml:space="preserve">30550-00  </t>
  </si>
  <si>
    <t>Transtorakalna ezofagektomija sa ezofago-koloplastikom i ezofago-kolo anastomozom na vratu</t>
  </si>
  <si>
    <t xml:space="preserve">30550-01  </t>
  </si>
  <si>
    <t>Transtorakalna ezofagektomija sa ezofago-jejunoplastikom i ezofago-jejuno anastomozom na vratu</t>
  </si>
  <si>
    <t xml:space="preserve">30554-00  </t>
  </si>
  <si>
    <t>Ezofagektomija sa rekonstrukcijom pomoću slobodnog režnja jejunuma</t>
  </si>
  <si>
    <t xml:space="preserve">30559-00  </t>
  </si>
  <si>
    <t>Lokalna ekscizija lezije jednjaka</t>
  </si>
  <si>
    <t xml:space="preserve">30560-00  </t>
  </si>
  <si>
    <t>Reparacija perforacije jednjaka</t>
  </si>
  <si>
    <t xml:space="preserve">30587-00  </t>
  </si>
  <si>
    <t>Anastomoza pankreasa sa Roux-en-Y vijuge jejunuma</t>
  </si>
  <si>
    <t xml:space="preserve">30606-00  </t>
  </si>
  <si>
    <t>Ezofagealna transsekcija pomoću staplera</t>
  </si>
  <si>
    <t xml:space="preserve">31235-01  </t>
  </si>
  <si>
    <t>Ekscizija lezije(a) na koži i potkožnom tkivu vrata</t>
  </si>
  <si>
    <t xml:space="preserve">31423-00  </t>
  </si>
  <si>
    <t>Ekscizija (biopsija) limfnog čvora vrata</t>
  </si>
  <si>
    <t xml:space="preserve">35003-01  </t>
  </si>
  <si>
    <t>Torakalna hirurška simpatektomija</t>
  </si>
  <si>
    <t xml:space="preserve">36500-00  </t>
  </si>
  <si>
    <t>Parcijalna adrenalektomija</t>
  </si>
  <si>
    <t xml:space="preserve">36500-01  </t>
  </si>
  <si>
    <t>Totalna adrenalektomija, jednostrana</t>
  </si>
  <si>
    <t xml:space="preserve">38415-00  </t>
  </si>
  <si>
    <t>Incizija pleure</t>
  </si>
  <si>
    <t xml:space="preserve">38418-00  </t>
  </si>
  <si>
    <t>Eksplorativna torakotomija</t>
  </si>
  <si>
    <t xml:space="preserve">38418-01  </t>
  </si>
  <si>
    <t>Biopsija pleure</t>
  </si>
  <si>
    <t xml:space="preserve">38418-02  </t>
  </si>
  <si>
    <t>Biopsija pluća</t>
  </si>
  <si>
    <t xml:space="preserve">38421-00  </t>
  </si>
  <si>
    <t>Endoskopska dekortikacija pluća</t>
  </si>
  <si>
    <t xml:space="preserve">38421-01  </t>
  </si>
  <si>
    <t>Dekortikacija pluća</t>
  </si>
  <si>
    <t xml:space="preserve">38424-00  </t>
  </si>
  <si>
    <t>Pleurektomija</t>
  </si>
  <si>
    <t xml:space="preserve">38424-01  </t>
  </si>
  <si>
    <t>Enukleacija hidatidne ciste pluća</t>
  </si>
  <si>
    <t xml:space="preserve">38424-02  </t>
  </si>
  <si>
    <t>Pleurodeza</t>
  </si>
  <si>
    <t xml:space="preserve">38427-00  </t>
  </si>
  <si>
    <t>Torakoplastika, potpuna</t>
  </si>
  <si>
    <t xml:space="preserve">38430-00  </t>
  </si>
  <si>
    <t>Torakoplastika, višestepena, prvi stepen</t>
  </si>
  <si>
    <t xml:space="preserve">38430-01  </t>
  </si>
  <si>
    <t>Torakoplastika, višestepena, drugi i svaki sledeći stepen</t>
  </si>
  <si>
    <t xml:space="preserve">38436-00  </t>
  </si>
  <si>
    <t>Eksplorativna torakoskopija</t>
  </si>
  <si>
    <t xml:space="preserve">38436-01  </t>
  </si>
  <si>
    <t>Endoskopsko razdvajanje pleuralnih priraslica</t>
  </si>
  <si>
    <t xml:space="preserve">38438-00  </t>
  </si>
  <si>
    <t>Segmentna resekcija pluća</t>
  </si>
  <si>
    <t xml:space="preserve">38438-01  </t>
  </si>
  <si>
    <t>Lobektomija pluća</t>
  </si>
  <si>
    <t xml:space="preserve">38438-02  </t>
  </si>
  <si>
    <t>Pneumonektomija</t>
  </si>
  <si>
    <t xml:space="preserve">38440-00  </t>
  </si>
  <si>
    <t>Klinasta resekcija pluća</t>
  </si>
  <si>
    <t xml:space="preserve">38440-01  </t>
  </si>
  <si>
    <t>Radikalna klinasta resekcija pluća</t>
  </si>
  <si>
    <t xml:space="preserve">38441-00  </t>
  </si>
  <si>
    <t>Radikalna lobektomija</t>
  </si>
  <si>
    <t xml:space="preserve">38441-01  </t>
  </si>
  <si>
    <t>Radikalna pneumonektomija</t>
  </si>
  <si>
    <t xml:space="preserve">38446-03  </t>
  </si>
  <si>
    <t>Uklanjanje lezije medijastinuma kroz sternotomiju</t>
  </si>
  <si>
    <t xml:space="preserve">38447-01  </t>
  </si>
  <si>
    <t>Torakoskopska perikardiektomija, subtotalna ili kompletna</t>
  </si>
  <si>
    <t xml:space="preserve">38448-00  </t>
  </si>
  <si>
    <t>Eksploracija medijastinuma cervikalni pristup</t>
  </si>
  <si>
    <t xml:space="preserve">38448-01  </t>
  </si>
  <si>
    <t>Medijastinoskopija</t>
  </si>
  <si>
    <t xml:space="preserve">38450-01  </t>
  </si>
  <si>
    <t>Torakoskopska drenaža perikarda</t>
  </si>
  <si>
    <t xml:space="preserve">38452-00  </t>
  </si>
  <si>
    <t>Subksifoidna drenaža perikarda</t>
  </si>
  <si>
    <t xml:space="preserve">38453-00  </t>
  </si>
  <si>
    <t>Resekcija endotrahealne lezije sa anastomozom</t>
  </si>
  <si>
    <t xml:space="preserve">38456-02  </t>
  </si>
  <si>
    <t>Ostale procedure u vezi sa plućima ili sa pleurom, intratorakalni pristup</t>
  </si>
  <si>
    <t xml:space="preserve">38456-03  </t>
  </si>
  <si>
    <t>Ostale procedure u vezi sa zidom grudnog koša, medijastinumom ili dijafragmom, intratorakalni pristup</t>
  </si>
  <si>
    <t xml:space="preserve">38456-04  </t>
  </si>
  <si>
    <t>Ostale procedure u vezi sa bronhom, intratorakalni pristup</t>
  </si>
  <si>
    <t xml:space="preserve">38456-06  </t>
  </si>
  <si>
    <t>Torakoskopska ekscizija lezije perikarda</t>
  </si>
  <si>
    <t xml:space="preserve">38456-20  </t>
  </si>
  <si>
    <t>Ostali intratorakalni postupci na jednjaku</t>
  </si>
  <si>
    <t xml:space="preserve">38457-00  </t>
  </si>
  <si>
    <t>Korekcija ispupčenog grudnog koša (pectus carinatum)</t>
  </si>
  <si>
    <t xml:space="preserve">38457-01  </t>
  </si>
  <si>
    <t>Korekcija ugnutog grudnog koša (pectus excavatum)</t>
  </si>
  <si>
    <t xml:space="preserve">38458-00  </t>
  </si>
  <si>
    <t>Korekcija ugnutog grudnog koša (pectus excavatum) sa ugradnjom potkožne</t>
  </si>
  <si>
    <t xml:space="preserve">38647-00  </t>
  </si>
  <si>
    <t>Odvajanje priraslica u grudnom košu</t>
  </si>
  <si>
    <t xml:space="preserve">38656-01  </t>
  </si>
  <si>
    <t>Reintervencija - retorakotomija ili resternotomija</t>
  </si>
  <si>
    <t xml:space="preserve">41764-03  </t>
  </si>
  <si>
    <t>Fiberoptička laringoskopija</t>
  </si>
  <si>
    <t xml:space="preserve">41828-00  </t>
  </si>
  <si>
    <t>Neendoskopska dilatacija jednjaka</t>
  </si>
  <si>
    <t xml:space="preserve">41881-00  </t>
  </si>
  <si>
    <t>Otvorena traheostomija, privremena</t>
  </si>
  <si>
    <t xml:space="preserve">41881-01  </t>
  </si>
  <si>
    <t>Otvorena traheostomija, stalna</t>
  </si>
  <si>
    <t xml:space="preserve">43912-00  </t>
  </si>
  <si>
    <t>Ekscizija bronhogene ciste torakotomijom</t>
  </si>
  <si>
    <t xml:space="preserve">48406-08  </t>
  </si>
  <si>
    <t>Ostektomija ključne kosti</t>
  </si>
  <si>
    <t xml:space="preserve">48406-10  </t>
  </si>
  <si>
    <t>Osteotomija (kortikotomija) rebra</t>
  </si>
  <si>
    <t xml:space="preserve">48406-11  </t>
  </si>
  <si>
    <t>Parcijalna ostektomija rebra</t>
  </si>
  <si>
    <t xml:space="preserve">48409-11  </t>
  </si>
  <si>
    <t>Parcijalna ostektomija rebra sa unutrašnjom fiksacijom</t>
  </si>
  <si>
    <t xml:space="preserve">48409-12  </t>
  </si>
  <si>
    <t>Totalna ostektomija rebra sa unutrašnjom fiksacijom</t>
  </si>
  <si>
    <t xml:space="preserve">90049-01  </t>
  </si>
  <si>
    <t>Endoskopska timektomija</t>
  </si>
  <si>
    <t xml:space="preserve">90165-00  </t>
  </si>
  <si>
    <t>Ostale procedure u vezi sa bronhom</t>
  </si>
  <si>
    <t xml:space="preserve">90166-00  </t>
  </si>
  <si>
    <t>Razdvajanje pleuralnih priraslica</t>
  </si>
  <si>
    <t xml:space="preserve">90169-00  </t>
  </si>
  <si>
    <t>Endoskopska klinasta resekcija pluća</t>
  </si>
  <si>
    <t xml:space="preserve">90170-00  </t>
  </si>
  <si>
    <t>Hirurška redukcija volumena pluća</t>
  </si>
  <si>
    <t xml:space="preserve">90171-00  </t>
  </si>
  <si>
    <t>Endoskopska pleurodeza</t>
  </si>
  <si>
    <t xml:space="preserve">90173-00  </t>
  </si>
  <si>
    <t>Ostale reparacije pluća ili pleure</t>
  </si>
  <si>
    <t xml:space="preserve">90175-00  </t>
  </si>
  <si>
    <t>Ostale procedure u vezi sa zidom grudnog koša</t>
  </si>
  <si>
    <t xml:space="preserve">90175-01  </t>
  </si>
  <si>
    <t>Ostale procedure u vezi sa medijastinumom</t>
  </si>
  <si>
    <t xml:space="preserve">90176-00  </t>
  </si>
  <si>
    <t>Korekcija zida grudnog koša</t>
  </si>
  <si>
    <t xml:space="preserve">90178-00  </t>
  </si>
  <si>
    <t>Ostale korekcije dijafragme</t>
  </si>
  <si>
    <t xml:space="preserve">90200-00  </t>
  </si>
  <si>
    <t>Revizija šanta cerebrospinalne tečnosti [CSF] u nivou pretkomore</t>
  </si>
  <si>
    <t xml:space="preserve">90297-00  </t>
  </si>
  <si>
    <t>Endoskopska resekcija mukoze jednjaka</t>
  </si>
  <si>
    <t xml:space="preserve">90300-00  </t>
  </si>
  <si>
    <t>Reparacija duplikature jednjaka</t>
  </si>
  <si>
    <t xml:space="preserve">90301-00  </t>
  </si>
  <si>
    <t>Ostale procedure na jednjaku</t>
  </si>
  <si>
    <t xml:space="preserve">90954-00  </t>
  </si>
  <si>
    <t>Ostale rekonstrukcijske procedure na jednjaku</t>
  </si>
  <si>
    <t xml:space="preserve">11503-04  </t>
  </si>
  <si>
    <t>Test opterećenja u svrhu procene respiratornog statusa</t>
  </si>
  <si>
    <t xml:space="preserve">11503-05  </t>
  </si>
  <si>
    <t>Spiroergometrija sa vežbanjem</t>
  </si>
  <si>
    <t xml:space="preserve">11503-10  </t>
  </si>
  <si>
    <t>Merenje razmene gasova</t>
  </si>
  <si>
    <t xml:space="preserve">11503-11  </t>
  </si>
  <si>
    <t>Merenje difuzijskog kapaciteta pluća za ugljen-monoksid</t>
  </si>
  <si>
    <t xml:space="preserve">11503-12  </t>
  </si>
  <si>
    <t>Merenje totalnog plućnog volumena</t>
  </si>
  <si>
    <t xml:space="preserve">11503-13  </t>
  </si>
  <si>
    <t>Merenje disajnog ili plućnog otpora</t>
  </si>
  <si>
    <t xml:space="preserve">11503-17  </t>
  </si>
  <si>
    <t>Inhalacioni provokativni test</t>
  </si>
  <si>
    <t>Inhalacioni provokacioni testovi – specifičnim alergenima</t>
  </si>
  <si>
    <t>Određivanje azot-oksida u izdahnutom vazduhu</t>
  </si>
  <si>
    <t>Dobijanje indukovanog sputuma inhalacijom aerosola</t>
  </si>
  <si>
    <t xml:space="preserve">11512-00  </t>
  </si>
  <si>
    <t>Kontinuirano merenje odnosa između protoka i volumena tokom izdisaja ili udisaja</t>
  </si>
  <si>
    <t xml:space="preserve">11600-00  </t>
  </si>
  <si>
    <t>Praćenje krvnog pritiska u srčanim šupljinama</t>
  </si>
  <si>
    <t xml:space="preserve">11600-01  </t>
  </si>
  <si>
    <t>Praćenje plućnog arterijskog pritiska</t>
  </si>
  <si>
    <t xml:space="preserve">11600-02  </t>
  </si>
  <si>
    <t>Praćenje centralnog venskog pritiska</t>
  </si>
  <si>
    <t xml:space="preserve">11600-03  </t>
  </si>
  <si>
    <t>Praćenje sistemskog arterijskog pritiska</t>
  </si>
  <si>
    <t xml:space="preserve">11700-00  </t>
  </si>
  <si>
    <t>Ostale elektrokardiografije (EKG)</t>
  </si>
  <si>
    <t xml:space="preserve">11708-00  </t>
  </si>
  <si>
    <t>Ambulantno kontinuirano EKG snimanje</t>
  </si>
  <si>
    <t xml:space="preserve">11709-00  </t>
  </si>
  <si>
    <t>Holter ambulantno kontinuirano EKG snimanje</t>
  </si>
  <si>
    <t xml:space="preserve">11712-00  </t>
  </si>
  <si>
    <t>Kardiovaskularni stres test –test opterećenja</t>
  </si>
  <si>
    <t xml:space="preserve">11713-00  </t>
  </si>
  <si>
    <t>Snimanje prosečnog signala EKG-a</t>
  </si>
  <si>
    <t>11900-00</t>
  </si>
  <si>
    <t>Merenje protoka urina</t>
  </si>
  <si>
    <t xml:space="preserve">11921-00  </t>
  </si>
  <si>
    <t>Test ispiranja mokraćne bešike</t>
  </si>
  <si>
    <t xml:space="preserve">12000-00  </t>
  </si>
  <si>
    <t>Test kožne osetljivosti sa ≤ 20 alergena</t>
  </si>
  <si>
    <t xml:space="preserve">12203-00  </t>
  </si>
  <si>
    <t>Polisomnografija</t>
  </si>
  <si>
    <t xml:space="preserve">13100-00  </t>
  </si>
  <si>
    <t>Hemodijaliza</t>
  </si>
  <si>
    <t xml:space="preserve">13100-03  </t>
  </si>
  <si>
    <t>Intermitentna hemodiafiltracija</t>
  </si>
  <si>
    <t xml:space="preserve">13100-04  </t>
  </si>
  <si>
    <t>Kontinuirana hemodiafiltracija</t>
  </si>
  <si>
    <t xml:space="preserve">13100-07  </t>
  </si>
  <si>
    <t>Intermitentna peritonealna dializa, dugoročna</t>
  </si>
  <si>
    <t xml:space="preserve">13100-08  </t>
  </si>
  <si>
    <t>Kontinuirana peritonealna dijaliza, dugoročna</t>
  </si>
  <si>
    <t xml:space="preserve">13400-00  </t>
  </si>
  <si>
    <t>Kardioverzija</t>
  </si>
  <si>
    <t xml:space="preserve">13706-01  </t>
  </si>
  <si>
    <t>Transfuzija pune krvi</t>
  </si>
  <si>
    <t xml:space="preserve">13706-02  </t>
  </si>
  <si>
    <t>Transfuzija eritrocita</t>
  </si>
  <si>
    <t xml:space="preserve">13706-03  </t>
  </si>
  <si>
    <t>Transfuzija trombocita</t>
  </si>
  <si>
    <t xml:space="preserve">13706-05  </t>
  </si>
  <si>
    <t>Transfuzija gama globulina</t>
  </si>
  <si>
    <t xml:space="preserve">13750-00  </t>
  </si>
  <si>
    <t>Terapijska plazmafereza</t>
  </si>
  <si>
    <t xml:space="preserve">13815-00  </t>
  </si>
  <si>
    <t>Centralna venska kateterizacija</t>
  </si>
  <si>
    <t xml:space="preserve">13815-01  </t>
  </si>
  <si>
    <t>Perkutana centralna venska kateterizacija</t>
  </si>
  <si>
    <t xml:space="preserve">13818-00  </t>
  </si>
  <si>
    <t>Umetanje balonskog katetera u desni deo srca zbog praćenja Svon-Gancov (Swan-Ganz) kateter</t>
  </si>
  <si>
    <t xml:space="preserve">13839-00  </t>
  </si>
  <si>
    <t>Vađenje krvi u dijagnostičke svrhe</t>
  </si>
  <si>
    <t xml:space="preserve">13842-00  </t>
  </si>
  <si>
    <t>Intraarterijska kanilacija za gasnu analizu krvi</t>
  </si>
  <si>
    <t xml:space="preserve">13882-00  </t>
  </si>
  <si>
    <t>Postupak održavanja kontinuirane ventilatorne podrške, ≤ 24 sata</t>
  </si>
  <si>
    <t xml:space="preserve">13882-01  </t>
  </si>
  <si>
    <t>Postupak održavanja kontinuirane ventilatorne podrške, veće 24 sati i manje 96 sati</t>
  </si>
  <si>
    <t xml:space="preserve">13882-02  </t>
  </si>
  <si>
    <t>Postupak održavanja kontinuirane ventilatorne podrške, ≥ 96 sati</t>
  </si>
  <si>
    <t xml:space="preserve">13939-02  </t>
  </si>
  <si>
    <t>Održavanje uređaja za vaskularni pristup</t>
  </si>
  <si>
    <t xml:space="preserve">13942-02  </t>
  </si>
  <si>
    <t>Održavanje uređaja za davanje leka</t>
  </si>
  <si>
    <t xml:space="preserve">15536-00  </t>
  </si>
  <si>
    <t>Planiranje brahiterapije, jednostavno</t>
  </si>
  <si>
    <t xml:space="preserve">18216-27  </t>
  </si>
  <si>
    <t>Epiduralna injekcija lokalnog anestetika</t>
  </si>
  <si>
    <t xml:space="preserve">18216-28  </t>
  </si>
  <si>
    <t>Epiduralna injekcija opioida</t>
  </si>
  <si>
    <t>18260-00</t>
  </si>
  <si>
    <t>Davanje anestetičkog sredstva oko više interkostalnih nerava</t>
  </si>
  <si>
    <t xml:space="preserve">18274-01  </t>
  </si>
  <si>
    <t>Davanje anestetičkog sredstva oko paravertebralnog torakalnog nerva</t>
  </si>
  <si>
    <t xml:space="preserve">22007-00  </t>
  </si>
  <si>
    <t>Endotrahealna intubacija, jednolumenski tubus</t>
  </si>
  <si>
    <t xml:space="preserve">22007-01  </t>
  </si>
  <si>
    <t>Postupak održavanja endotrahealne intubacije (kontrola pravilne pozicije), jednolumenski tubus</t>
  </si>
  <si>
    <t xml:space="preserve">22008-00  </t>
  </si>
  <si>
    <t>Endotrahealna intubacija, dvolumenski tubus</t>
  </si>
  <si>
    <t xml:space="preserve">22008-01  </t>
  </si>
  <si>
    <t>Postupak održavanja endotrahealne intubacije (kontrola pravilne pozicije), dvolumenski tubus</t>
  </si>
  <si>
    <t xml:space="preserve">22065-00  </t>
  </si>
  <si>
    <t>Terapija hladnoćom</t>
  </si>
  <si>
    <t>Savetovanje ili informisanje pacijenta o primeni propisanog leka</t>
  </si>
  <si>
    <t>Praćenje potencijalno neželjene reakcije pacijenta na lek</t>
  </si>
  <si>
    <t>Prijava bolničke infekcije</t>
  </si>
  <si>
    <t xml:space="preserve">30014-00  </t>
  </si>
  <si>
    <t>Previjanje opekotine, 10% i više posto površine tela je previjeno</t>
  </si>
  <si>
    <t xml:space="preserve">30023-01  </t>
  </si>
  <si>
    <t>Ekscizijski debridman mekog tkiva koji zahvata kost ili hrskavicu</t>
  </si>
  <si>
    <t xml:space="preserve">30055-00  </t>
  </si>
  <si>
    <t>Previjanje rane</t>
  </si>
  <si>
    <t xml:space="preserve">30071-00  </t>
  </si>
  <si>
    <t>Biopsija kože i potkožnog tkiva</t>
  </si>
  <si>
    <t xml:space="preserve">30090-00  </t>
  </si>
  <si>
    <t>Perkutana biopsija pleure iglom</t>
  </si>
  <si>
    <t xml:space="preserve">30216-00  </t>
  </si>
  <si>
    <t>Aspiracija hematoma iz kože i potkožnog tkiva</t>
  </si>
  <si>
    <t>30223-03</t>
  </si>
  <si>
    <t>Incizija i drenaža apscesa mekog tkiva</t>
  </si>
  <si>
    <t xml:space="preserve">30332-00  </t>
  </si>
  <si>
    <t>Ekscizija limfnog čvora aksile</t>
  </si>
  <si>
    <t xml:space="preserve">30375-07  </t>
  </si>
  <si>
    <t>Gastrostomija</t>
  </si>
  <si>
    <t>30393-00</t>
  </si>
  <si>
    <t>Laparoskopsko odvajanje abdominalnih priraslica</t>
  </si>
  <si>
    <t>30396-00</t>
  </si>
  <si>
    <t>Debridman i lavaža peritonealne šupljine</t>
  </si>
  <si>
    <t xml:space="preserve">30478-08  </t>
  </si>
  <si>
    <t>Uklanjanje cevi gastrostome</t>
  </si>
  <si>
    <t>30597-00</t>
  </si>
  <si>
    <t>Splenektomija</t>
  </si>
  <si>
    <t xml:space="preserve">30676-00  </t>
  </si>
  <si>
    <t>Incizija pilonidalnog sinusa ili ciste</t>
  </si>
  <si>
    <t>Kontinuirana registracija pulsa</t>
  </si>
  <si>
    <t xml:space="preserve">31423-011 </t>
  </si>
  <si>
    <t>Disekcija vrata selektivna, jednostrana</t>
  </si>
  <si>
    <t xml:space="preserve">31435-004 </t>
  </si>
  <si>
    <t>Radikalna disekcija vrata obostrana</t>
  </si>
  <si>
    <t xml:space="preserve">31462-00  </t>
  </si>
  <si>
    <t>Ugradnja sonde za hranjenje, jejunostomija</t>
  </si>
  <si>
    <t xml:space="preserve">32171-00  </t>
  </si>
  <si>
    <t>Anorektalni pregled</t>
  </si>
  <si>
    <t xml:space="preserve">33848-00  </t>
  </si>
  <si>
    <t>Kontrola postoperativnog krvarenja ili tromboze u ekstremitetu posle vaskularne procedure</t>
  </si>
  <si>
    <t xml:space="preserve">34524-00  </t>
  </si>
  <si>
    <t>Kateterizacija/kanilacija ostalih arterija</t>
  </si>
  <si>
    <t xml:space="preserve">34528-02  </t>
  </si>
  <si>
    <t>Insercija vaskularnog pristupnog uređaja</t>
  </si>
  <si>
    <t xml:space="preserve">34530-01  </t>
  </si>
  <si>
    <t>Uklanjanje arterijskog katetera</t>
  </si>
  <si>
    <t xml:space="preserve">34530-04  </t>
  </si>
  <si>
    <t>Uklanjanje venskog katetera</t>
  </si>
  <si>
    <t xml:space="preserve">34530-05  </t>
  </si>
  <si>
    <t>Uklanjanje vaskularnog pristupnog uređaja</t>
  </si>
  <si>
    <t xml:space="preserve">34530-06  </t>
  </si>
  <si>
    <t>Revizija vaskularnog pristupnog uređaja</t>
  </si>
  <si>
    <t xml:space="preserve">35309-06  </t>
  </si>
  <si>
    <t>Perkutana transluminalna angioplastika balonom sa stentom, jedan stent</t>
  </si>
  <si>
    <t xml:space="preserve">35317-00  </t>
  </si>
  <si>
    <t>Perkutana kateterizacija periferne arterije ili vene uz primenu trombolitičkih ili hemoterapijskih sredstava pomoću kontinuirane infuzije</t>
  </si>
  <si>
    <t xml:space="preserve">35321-04  </t>
  </si>
  <si>
    <t>Transkateterska embolizacija krvnih sudova grudi</t>
  </si>
  <si>
    <t xml:space="preserve">35330-00  </t>
  </si>
  <si>
    <t>Perkutana insercija filtera u donju šuplju venu</t>
  </si>
  <si>
    <t xml:space="preserve">35331-00  </t>
  </si>
  <si>
    <t>Perkutano uklanjanje filtera donje šuplje vene</t>
  </si>
  <si>
    <t xml:space="preserve">36500-001 </t>
  </si>
  <si>
    <t>Parcijalna adrenalektomija, laparoskopski</t>
  </si>
  <si>
    <t xml:space="preserve">36800-00  </t>
  </si>
  <si>
    <t>Kateterizacija mokraćne bešike – kroz uretru</t>
  </si>
  <si>
    <t xml:space="preserve">38200-00  </t>
  </si>
  <si>
    <t>Kateterizacija desne strane srca</t>
  </si>
  <si>
    <t xml:space="preserve">38359-00  </t>
  </si>
  <si>
    <t>Perikardiocenteza</t>
  </si>
  <si>
    <t xml:space="preserve">38446-02  </t>
  </si>
  <si>
    <t>Uklanjanje lezije medijastinuma kroz torakotomiju</t>
  </si>
  <si>
    <t xml:space="preserve">38446-04  </t>
  </si>
  <si>
    <t>Uklanjanje timusa</t>
  </si>
  <si>
    <t xml:space="preserve">38450-02  </t>
  </si>
  <si>
    <t>Biopsija perikarda, transtorakalni pristup</t>
  </si>
  <si>
    <t xml:space="preserve">38627-02  </t>
  </si>
  <si>
    <t>Podešavanje kanile za ekstrakorporealnu membransku oksigenaciju</t>
  </si>
  <si>
    <t xml:space="preserve">38800-00  </t>
  </si>
  <si>
    <t>Dijagnostička torakocenteza</t>
  </si>
  <si>
    <t xml:space="preserve">38803-00  </t>
  </si>
  <si>
    <t>Terapijska torakocenteza</t>
  </si>
  <si>
    <t xml:space="preserve">38806-00  </t>
  </si>
  <si>
    <t>Plasiranje drena kroz međurebarni prostor</t>
  </si>
  <si>
    <t xml:space="preserve">38812-00  </t>
  </si>
  <si>
    <t>Perkutana biopsija pluća iglom</t>
  </si>
  <si>
    <t xml:space="preserve">41677-00  </t>
  </si>
  <si>
    <t>Hemostaza epistakse prednjom tamponadom i/ili kauterizacijom</t>
  </si>
  <si>
    <t xml:space="preserve">41704-00  </t>
  </si>
  <si>
    <t>Evakuacija sekreta iz nosa i paranazalnih sinusa kroz prirodna ušća</t>
  </si>
  <si>
    <t xml:space="preserve">41849-00  </t>
  </si>
  <si>
    <t>Laringoskopija</t>
  </si>
  <si>
    <t xml:space="preserve">41880-00  </t>
  </si>
  <si>
    <t>Perkutana traheostomija</t>
  </si>
  <si>
    <t xml:space="preserve">41881-02  </t>
  </si>
  <si>
    <t>Revizija traheostome</t>
  </si>
  <si>
    <t xml:space="preserve">41889-00  </t>
  </si>
  <si>
    <t>Bronhoskopija</t>
  </si>
  <si>
    <t xml:space="preserve">41892-00  </t>
  </si>
  <si>
    <t>Bronhoskopija sa biopsijom (rigidna)</t>
  </si>
  <si>
    <t xml:space="preserve">41892-01  </t>
  </si>
  <si>
    <t>Bronhoskopija sa ekscizijom lezija</t>
  </si>
  <si>
    <t xml:space="preserve">41895-00  </t>
  </si>
  <si>
    <t>Bronhoskopija sa uklanjanjem stranog tela (rigidna)</t>
  </si>
  <si>
    <t xml:space="preserve">41898-00  </t>
  </si>
  <si>
    <t>Fiberoptička bronhoskopija</t>
  </si>
  <si>
    <t xml:space="preserve">41898-01  </t>
  </si>
  <si>
    <t>Fiberoptička bronhoskopija sa biopsijom</t>
  </si>
  <si>
    <t xml:space="preserve">41901-00  </t>
  </si>
  <si>
    <t>Endoskopska resekcija lezija bronha laserom</t>
  </si>
  <si>
    <t xml:space="preserve">50950-001 </t>
  </si>
  <si>
    <t>Perkutana radiofrekvetna ablacija jedne ili više promena u jetri</t>
  </si>
  <si>
    <t>55812-00</t>
  </si>
  <si>
    <t>Ultrazvučni pregled grudnog koša ili trbušnog zida</t>
  </si>
  <si>
    <t>56625-00</t>
  </si>
  <si>
    <t>Kompjuterizovana tomografija ekstremiteta sa intravenskom primenom kontrastnog sredstva</t>
  </si>
  <si>
    <t>59718-00</t>
  </si>
  <si>
    <t>Flebografija</t>
  </si>
  <si>
    <t xml:space="preserve">60012-00  </t>
  </si>
  <si>
    <t>Digitalno suptrakciona angiografija toraksa, tri ili manje nizova prikupljanja podataka</t>
  </si>
  <si>
    <t xml:space="preserve">60503-00  </t>
  </si>
  <si>
    <t>Fluoroskopija</t>
  </si>
  <si>
    <t xml:space="preserve">80860-00  </t>
  </si>
  <si>
    <t>Distalna ezofagektomija, resekcija proksimalnog dela želuca i interpozicija kratkog segmenta tankog creva po Merendinu (Merendino)</t>
  </si>
  <si>
    <t xml:space="preserve">81849-00  </t>
  </si>
  <si>
    <t>Bronhodilatatorni test</t>
  </si>
  <si>
    <t xml:space="preserve">81849-01  </t>
  </si>
  <si>
    <t>Oksimetrija</t>
  </si>
  <si>
    <t xml:space="preserve">81864-04  </t>
  </si>
  <si>
    <t>Testovi pozne preosetljivosti</t>
  </si>
  <si>
    <t xml:space="preserve">81887-02  </t>
  </si>
  <si>
    <t>Aplikacija leka u nos</t>
  </si>
  <si>
    <t xml:space="preserve">90163-00  </t>
  </si>
  <si>
    <t>Ostale endoskopske ekscizije na bronhu</t>
  </si>
  <si>
    <t xml:space="preserve">90179-06  </t>
  </si>
  <si>
    <t>Postupak održavanja traheostome</t>
  </si>
  <si>
    <t xml:space="preserve">90220-00  </t>
  </si>
  <si>
    <t>Kateterizacija/kanilacija ostalih vena</t>
  </si>
  <si>
    <t xml:space="preserve">90225-00  </t>
  </si>
  <si>
    <t>Ekstrakorporalna membranska oksigenacija [EKMO] – veno-venska, arterijsko-venska</t>
  </si>
  <si>
    <t xml:space="preserve">90375-00  </t>
  </si>
  <si>
    <t>Plasiranje intra-abdominalne tamponade</t>
  </si>
  <si>
    <t xml:space="preserve">90563-00  </t>
  </si>
  <si>
    <t>Aspiracija mekog tkiva, neklasifikovana na drugom mestu</t>
  </si>
  <si>
    <t xml:space="preserve">90575-00  </t>
  </si>
  <si>
    <t>Ekscizija mekog tkiva, neklasifikovana na drugom mestu</t>
  </si>
  <si>
    <t>90582-02</t>
  </si>
  <si>
    <t>Ušivanje mišića ili fascije,neklasifikovano na drugom mestu</t>
  </si>
  <si>
    <t xml:space="preserve">90603-02  </t>
  </si>
  <si>
    <t>Sekvestrektomija grudne kosti</t>
  </si>
  <si>
    <t xml:space="preserve">90665-00  </t>
  </si>
  <si>
    <t>Obrada kože i potkožnog tkiva sa ekscizijom</t>
  </si>
  <si>
    <t xml:space="preserve">90686-01  </t>
  </si>
  <si>
    <t>Obrada kože i potkožnog tkiva bez ekscizije</t>
  </si>
  <si>
    <t>90903-00</t>
  </si>
  <si>
    <t>Radiografsko snimanje mekih tkiva, koje nije nigde klasifikovano</t>
  </si>
  <si>
    <t xml:space="preserve">90952-00  </t>
  </si>
  <si>
    <t>Incizija trbušnog zida</t>
  </si>
  <si>
    <t xml:space="preserve">92001-00  </t>
  </si>
  <si>
    <t>Opšti fizikalni pregled</t>
  </si>
  <si>
    <t xml:space="preserve">92012-00  </t>
  </si>
  <si>
    <t>Ostali testovi funkcije poremećenog spavanja</t>
  </si>
  <si>
    <t xml:space="preserve">92025-00  </t>
  </si>
  <si>
    <t>Ispiranje oka</t>
  </si>
  <si>
    <t xml:space="preserve">92030-00  </t>
  </si>
  <si>
    <t>Retamponada nosa</t>
  </si>
  <si>
    <t xml:space="preserve">92031-00  </t>
  </si>
  <si>
    <t>Detamponada nosa</t>
  </si>
  <si>
    <t xml:space="preserve">92036-00  </t>
  </si>
  <si>
    <t>Plasiranje nazogastrične sonde</t>
  </si>
  <si>
    <t xml:space="preserve">92037-00  </t>
  </si>
  <si>
    <t>Ispiranje nazogastrične sonde</t>
  </si>
  <si>
    <t xml:space="preserve">92044-00  </t>
  </si>
  <si>
    <t>Ostale terapije obogaćivanja kiseonika/om</t>
  </si>
  <si>
    <t xml:space="preserve">92046-00  </t>
  </si>
  <si>
    <t>Zamena kanile za traheostomiju</t>
  </si>
  <si>
    <t xml:space="preserve">92047-00  </t>
  </si>
  <si>
    <t>Uklanjanje kanile za treheostomiju</t>
  </si>
  <si>
    <t xml:space="preserve">92049-00  </t>
  </si>
  <si>
    <t>Uklanjanje cevčice nakon torakotomije ili drena pleuralne šupljine</t>
  </si>
  <si>
    <t xml:space="preserve">92052-00  </t>
  </si>
  <si>
    <t>Kardiopulmonalna reanimacija</t>
  </si>
  <si>
    <t xml:space="preserve">92053-00  </t>
  </si>
  <si>
    <t>Zatvorena masaža srca</t>
  </si>
  <si>
    <t xml:space="preserve">92054-00  </t>
  </si>
  <si>
    <t>Stimulacija karotidnog sinusa</t>
  </si>
  <si>
    <t xml:space="preserve">92055-00  </t>
  </si>
  <si>
    <t>Ostale konverzije srčanog ritma</t>
  </si>
  <si>
    <t xml:space="preserve">92056-00  </t>
  </si>
  <si>
    <t>Posmatranje efektivnog rada srca ili krvnog protoka, neklasifikovano na drugom mestu</t>
  </si>
  <si>
    <t xml:space="preserve">92058-01  </t>
  </si>
  <si>
    <t>Održavanje katetera, plasiranog radi administracije leka</t>
  </si>
  <si>
    <t xml:space="preserve">92062-00  </t>
  </si>
  <si>
    <t>Transfuzija krvnih komponenti i derivata</t>
  </si>
  <si>
    <t xml:space="preserve">92063-00  </t>
  </si>
  <si>
    <t>Transfuzija plazma ekspandera</t>
  </si>
  <si>
    <t xml:space="preserve">92064-00  </t>
  </si>
  <si>
    <t>Transfuzija ostalih krvnih derivata</t>
  </si>
  <si>
    <t xml:space="preserve">92066-00  </t>
  </si>
  <si>
    <t>Plasiranje cevi u rektum</t>
  </si>
  <si>
    <t xml:space="preserve">92076-00  </t>
  </si>
  <si>
    <t>Uklanjanje impaktiranog fecesa</t>
  </si>
  <si>
    <t xml:space="preserve">92078-00  </t>
  </si>
  <si>
    <t>Zamena (nazo-)gastrične sonde ili cevi ezofagostome</t>
  </si>
  <si>
    <t xml:space="preserve">92118-00  </t>
  </si>
  <si>
    <t>Uklanjanje katetera ureterostome ili ureteralnog katetera</t>
  </si>
  <si>
    <t>92141-00</t>
  </si>
  <si>
    <t>Uklanjanje drena iz trbuha</t>
  </si>
  <si>
    <t xml:space="preserve">92178-00  </t>
  </si>
  <si>
    <t>Terapija toplotom</t>
  </si>
  <si>
    <t xml:space="preserve">92179-002 </t>
  </si>
  <si>
    <t>Desenzibilizacija na inhalacione alergene - sublingvalna ili oralna</t>
  </si>
  <si>
    <t xml:space="preserve">92195-00  </t>
  </si>
  <si>
    <t>Ispiranje katetera, neklasifikovano na drugom mestu</t>
  </si>
  <si>
    <t xml:space="preserve">92200-00  </t>
  </si>
  <si>
    <t>Uklanjanje šavova, neklasifikovanih na drugom mestu</t>
  </si>
  <si>
    <t xml:space="preserve">92203-00  </t>
  </si>
  <si>
    <t>Ekstrakcija mleka iz dojke u laktaciji</t>
  </si>
  <si>
    <t xml:space="preserve">92209-00  </t>
  </si>
  <si>
    <t>Postupak održavanja neinvazivne ventilatorne podrške, ≤ 24 sata</t>
  </si>
  <si>
    <t xml:space="preserve">92209-01  </t>
  </si>
  <si>
    <t>Postupak održavanja neinvazivne ventilatorne podrške, veće 24 sati i manje 96 sati</t>
  </si>
  <si>
    <t xml:space="preserve">92209-02  </t>
  </si>
  <si>
    <t>Postupak održavanja neinvazivne ventilatorne podrške, ≥ 96 sati</t>
  </si>
  <si>
    <t xml:space="preserve">92500-00  </t>
  </si>
  <si>
    <t>Rutinska preoperativna anesteziološka procena</t>
  </si>
  <si>
    <t>92500-01</t>
  </si>
  <si>
    <t>Produžena preoperativna anesteziološka procena</t>
  </si>
  <si>
    <t xml:space="preserve">92500-02  </t>
  </si>
  <si>
    <t>Hitna preoperativna anesteziološka procena</t>
  </si>
  <si>
    <t xml:space="preserve">92513-10  </t>
  </si>
  <si>
    <t>Infiltracija lokalnog anestetika, ASA 10</t>
  </si>
  <si>
    <t xml:space="preserve">92513-19  </t>
  </si>
  <si>
    <t>Infiltracija lokalnog anestetika, ASA 19</t>
  </si>
  <si>
    <t xml:space="preserve">92513-29  </t>
  </si>
  <si>
    <t>Infiltracija lokalnog anestetika, ASA 29</t>
  </si>
  <si>
    <t xml:space="preserve">92513-39  </t>
  </si>
  <si>
    <t>Infiltracija lokalnog anestetika, ASA 39</t>
  </si>
  <si>
    <t xml:space="preserve">92514-10  </t>
  </si>
  <si>
    <t>Opšta anestezija, ASA 10</t>
  </si>
  <si>
    <t xml:space="preserve">92514-19  </t>
  </si>
  <si>
    <t>Opšta anestezija, ASA 19</t>
  </si>
  <si>
    <t xml:space="preserve">92514-20  </t>
  </si>
  <si>
    <t>Opšta anestezija, ASA 20</t>
  </si>
  <si>
    <t xml:space="preserve">92514-29  </t>
  </si>
  <si>
    <t>Opšta anestezija, ASA 29</t>
  </si>
  <si>
    <t xml:space="preserve">92514-30  </t>
  </si>
  <si>
    <t>Opšta anestezija, ASA 30</t>
  </si>
  <si>
    <t xml:space="preserve">92514-39  </t>
  </si>
  <si>
    <t>Opšta anestezija, ASA 39</t>
  </si>
  <si>
    <t xml:space="preserve">92514-40  </t>
  </si>
  <si>
    <t>Opšta anestezija, ASA 40</t>
  </si>
  <si>
    <t xml:space="preserve">92514-49  </t>
  </si>
  <si>
    <t>Opšta anestezija, ASA 49</t>
  </si>
  <si>
    <t xml:space="preserve">92514-50  </t>
  </si>
  <si>
    <t>Opšta anestezija, ASA 50</t>
  </si>
  <si>
    <t xml:space="preserve">92514-59  </t>
  </si>
  <si>
    <t>Opšta anestezija, ASA 59</t>
  </si>
  <si>
    <t xml:space="preserve">92514-90  </t>
  </si>
  <si>
    <t>Opšta anestezija, ASA 90</t>
  </si>
  <si>
    <t xml:space="preserve">92514-99  </t>
  </si>
  <si>
    <t>Opšta anestezija, ASA 99</t>
  </si>
  <si>
    <t xml:space="preserve">92515-10  </t>
  </si>
  <si>
    <t>Sedacija, ASA 10</t>
  </si>
  <si>
    <t xml:space="preserve">92515-19  </t>
  </si>
  <si>
    <t>Sedacija, ASA 19</t>
  </si>
  <si>
    <t xml:space="preserve">92515-29  </t>
  </si>
  <si>
    <t>Sedacija, ASA 29</t>
  </si>
  <si>
    <t xml:space="preserve">92515-39  </t>
  </si>
  <si>
    <t>Sedacija, ASA 39</t>
  </si>
  <si>
    <t xml:space="preserve">92515-40  </t>
  </si>
  <si>
    <t>Sedacija, ASA 40</t>
  </si>
  <si>
    <t xml:space="preserve">92515-49  </t>
  </si>
  <si>
    <t>Sedacija, ASA 49</t>
  </si>
  <si>
    <t xml:space="preserve">92518-01  </t>
  </si>
  <si>
    <t>Intravenska post-proceduralna infuzija analgetika</t>
  </si>
  <si>
    <t xml:space="preserve">95550-03  </t>
  </si>
  <si>
    <t>Udružene zdravstvene procedure, fizioterapija</t>
  </si>
  <si>
    <t xml:space="preserve">96026-00  </t>
  </si>
  <si>
    <t>Procena ishrane/dnevnog unosa hrane</t>
  </si>
  <si>
    <t xml:space="preserve">96072-00  </t>
  </si>
  <si>
    <t>Savetovanje ili podučavanje o propisanim/samoizabranim lekovima</t>
  </si>
  <si>
    <t xml:space="preserve">96095-00  </t>
  </si>
  <si>
    <t>Podrška terapeutskoj dijeti</t>
  </si>
  <si>
    <t xml:space="preserve">96096-00  </t>
  </si>
  <si>
    <t>Oralna nutritivna podrška</t>
  </si>
  <si>
    <t xml:space="preserve">96097-00  </t>
  </si>
  <si>
    <t>Enteralna nutritivna podrška</t>
  </si>
  <si>
    <t xml:space="preserve">96098-00  </t>
  </si>
  <si>
    <t>Parenteralna nutritivna podrška</t>
  </si>
  <si>
    <t xml:space="preserve">96196-00  </t>
  </si>
  <si>
    <t>Intra-arterijsko davanje farmakološkog sredstva, antineoplastično sredstvo</t>
  </si>
  <si>
    <t xml:space="preserve">96197-00  </t>
  </si>
  <si>
    <t>Intramuskularno davanje farmakološkog sredstva, antineoplastično sredstvo</t>
  </si>
  <si>
    <t xml:space="preserve">96197-02  </t>
  </si>
  <si>
    <t>Intramuskularno davanje farmakološkog sredstva, anti-infektivno sredstvo</t>
  </si>
  <si>
    <t xml:space="preserve">96197-09  </t>
  </si>
  <si>
    <t>Intramuskularno davanje farmakološkog sredstva, drugo i nenaznačeno farmakološko sredstvo</t>
  </si>
  <si>
    <t xml:space="preserve">96198-09  </t>
  </si>
  <si>
    <t>Intratekalno davanje farmakološkog sredstva, drugo i neklasifikovano farmakološko sredstvo</t>
  </si>
  <si>
    <t xml:space="preserve">96199-00  </t>
  </si>
  <si>
    <t>Intravensko davanje farmakološkog sredstva, antineoplastično sredstvo</t>
  </si>
  <si>
    <t xml:space="preserve">96199-01  </t>
  </si>
  <si>
    <t>Intravensko davanje farmakološkog sredstva, trombolitičko sredstvo</t>
  </si>
  <si>
    <t xml:space="preserve">96199-02  </t>
  </si>
  <si>
    <t>Intravensko davanje farmakološkog sredstva, anti-infektivno sredstvo</t>
  </si>
  <si>
    <t xml:space="preserve">96199-03  </t>
  </si>
  <si>
    <t>Intravensko davanje farmakološkog sredstva, steroid</t>
  </si>
  <si>
    <t xml:space="preserve">96199-04  </t>
  </si>
  <si>
    <t>Intravensko davanje farmakološkog sredstva, antidot</t>
  </si>
  <si>
    <t xml:space="preserve">96199-06  </t>
  </si>
  <si>
    <t>Intravensko davanje farmakološkog sredstva, insulin</t>
  </si>
  <si>
    <t xml:space="preserve">96199-07  </t>
  </si>
  <si>
    <t>Intravensko davanje farmakološkog sredstva, hranljiva supstanca</t>
  </si>
  <si>
    <t xml:space="preserve">96199-08  </t>
  </si>
  <si>
    <t>Intravensko davanje farmakološkog sredstva, elektrolit</t>
  </si>
  <si>
    <t xml:space="preserve">96199-09  </t>
  </si>
  <si>
    <t>Intravensko davanje farmakološkog sredstva, drugo i neklasifikovano farmakološko sredstvo</t>
  </si>
  <si>
    <t xml:space="preserve">96200-00  </t>
  </si>
  <si>
    <t>Subkutano davanje farmakološkog sredstva, antineoplastično sredstvo</t>
  </si>
  <si>
    <t xml:space="preserve">96200-01  </t>
  </si>
  <si>
    <t>Subkutano davanje farmakološkog sredstva, trombolitičko sredstvo</t>
  </si>
  <si>
    <t xml:space="preserve">96200-03  </t>
  </si>
  <si>
    <t>Subkutano davanje farmakološkog sredstva, steroid</t>
  </si>
  <si>
    <t xml:space="preserve">96200-04  </t>
  </si>
  <si>
    <t>Subkutano davanje farmakološkog sredstva, antidot</t>
  </si>
  <si>
    <t xml:space="preserve">96200-06  </t>
  </si>
  <si>
    <t>Subkutano davanje farmakološkog sredstva, insulin</t>
  </si>
  <si>
    <t xml:space="preserve">96200-07  </t>
  </si>
  <si>
    <t>Subkutano davanje farmakološkog sredstva, hranljiva supstanca</t>
  </si>
  <si>
    <t xml:space="preserve">96200-08  </t>
  </si>
  <si>
    <t>Subkutano davanje farmakološkog sredstva, elektrolit</t>
  </si>
  <si>
    <t xml:space="preserve">96200-09  </t>
  </si>
  <si>
    <t>Subkutano davanje farmakološkog sredstva, drugo i neklasifikovano farmakkološko sredstvo</t>
  </si>
  <si>
    <t xml:space="preserve">96202-02  </t>
  </si>
  <si>
    <t>Enteralno davanje farmakološkog sredstva, anti-infektivno sredstvo</t>
  </si>
  <si>
    <t xml:space="preserve">96202-07  </t>
  </si>
  <si>
    <t>Enteralno davanje farmakološkog sredstva, hranljiva supstanca</t>
  </si>
  <si>
    <t xml:space="preserve">96202-09  </t>
  </si>
  <si>
    <t>Enteralno davanje farmakološkog sredstva, drugo i neklasifikovano farmakološko sredstvo</t>
  </si>
  <si>
    <t xml:space="preserve">96203-00  </t>
  </si>
  <si>
    <t>Oralno davanje farmakološkog sredstva, antineoplastičko sredstvo</t>
  </si>
  <si>
    <t xml:space="preserve">96203-01  </t>
  </si>
  <si>
    <t>Oralno davanje farmakološkog sredstva, trombolitičko sredstvo</t>
  </si>
  <si>
    <t xml:space="preserve">96203-02  </t>
  </si>
  <si>
    <t>Oralno davanje farmakološkog sredstva, anti-infektivno sredstvo</t>
  </si>
  <si>
    <t xml:space="preserve">96203-03  </t>
  </si>
  <si>
    <t>Oralno davanje farmakološkog sredstva, steroid</t>
  </si>
  <si>
    <t xml:space="preserve">96203-04  </t>
  </si>
  <si>
    <t>Oralno davanje farmakološkog sredstva, antidot</t>
  </si>
  <si>
    <t xml:space="preserve">96203-06  </t>
  </si>
  <si>
    <t>Oralno davanje farmakološkog sredstva, insulin</t>
  </si>
  <si>
    <t xml:space="preserve">96203-07  </t>
  </si>
  <si>
    <t>Oralno davanje farmakološkog sredstva, hranljiva supstanca</t>
  </si>
  <si>
    <t xml:space="preserve">96203-08  </t>
  </si>
  <si>
    <t>Oralno davanje farmakološkog sredstva, elektrolit</t>
  </si>
  <si>
    <t xml:space="preserve">96203-09  </t>
  </si>
  <si>
    <t>Oralno davanje farmakološkog sredstva, drugo i neklasifikovano farmakološko sredstvo</t>
  </si>
  <si>
    <t xml:space="preserve">96206-09  </t>
  </si>
  <si>
    <t>Nenaznačen način davanja farmakološkog sredstva, drugo i neklasifikovano farmakološko sredstvo</t>
  </si>
  <si>
    <t xml:space="preserve">96209-00  </t>
  </si>
  <si>
    <t>Punjenje uređaja za davanje leka, antineoplastičko sredstvo</t>
  </si>
  <si>
    <t xml:space="preserve">96209-01  </t>
  </si>
  <si>
    <t>Punjenje uređaja za davanje leka, trombolitičko sredstvo</t>
  </si>
  <si>
    <t xml:space="preserve">96209-02  </t>
  </si>
  <si>
    <t>Punjenje uređaja za davanje leka, anti-infektivno sredstvo</t>
  </si>
  <si>
    <t xml:space="preserve">96209-03  </t>
  </si>
  <si>
    <t>Punjenje uređaja za davanje leka, steroid</t>
  </si>
  <si>
    <t xml:space="preserve">96209-04  </t>
  </si>
  <si>
    <t>Punjenje uređaja za davanje leka, antidot</t>
  </si>
  <si>
    <t xml:space="preserve">96209-06  </t>
  </si>
  <si>
    <t>Punjenje uređaja za davanje leka, insulin</t>
  </si>
  <si>
    <t xml:space="preserve">96209-07  </t>
  </si>
  <si>
    <t>Punjenje uređaja za davanje leka, hranljiva supstanca</t>
  </si>
  <si>
    <t xml:space="preserve">96209-08  </t>
  </si>
  <si>
    <t>Punjenje uređaja za davanje leka, elektrolit</t>
  </si>
  <si>
    <t xml:space="preserve">96209-09  </t>
  </si>
  <si>
    <t>Punjenje uređaja za davanje leka, drugo i neklasifikovano farmakološko sredstvo</t>
  </si>
  <si>
    <t xml:space="preserve">L000695   </t>
  </si>
  <si>
    <t>O2 saturacija u krvi</t>
  </si>
  <si>
    <t>L017608</t>
  </si>
  <si>
    <t>Specifičan IgE na inhalatorne alergene u serumu - FIA</t>
  </si>
  <si>
    <t>L017657</t>
  </si>
  <si>
    <t>Specifičan IgE na nutritivne alergene u serumu - FIA</t>
  </si>
  <si>
    <t>L018168</t>
  </si>
  <si>
    <t>ABO krvna grupa - pločica</t>
  </si>
  <si>
    <t>L018192</t>
  </si>
  <si>
    <t>ABO/RhD krvna grupa - epruveta</t>
  </si>
  <si>
    <t>L020024</t>
  </si>
  <si>
    <t>Ispitivanje osetljivosti mikobakterija na drugu liniju antituberkulotika u tečnim podlogama - po jednom antituberkulotiku</t>
  </si>
  <si>
    <t>L020438</t>
  </si>
  <si>
    <t>Detekcija antigena rota virusa u stolici</t>
  </si>
  <si>
    <t>L021527</t>
  </si>
  <si>
    <t>Identifikacija kvasnica u automatizovanom sistemu</t>
  </si>
  <si>
    <t>L027987</t>
  </si>
  <si>
    <t>Pregled potkožne promene</t>
  </si>
  <si>
    <t>L028118</t>
  </si>
  <si>
    <t>Pregled resekovane kost sa tumorom sa određivanjem granica resekcije</t>
  </si>
  <si>
    <t>U8184900</t>
  </si>
  <si>
    <t>U8184901</t>
  </si>
  <si>
    <t>U8186404</t>
  </si>
  <si>
    <t>Услуге рехабилитација</t>
  </si>
  <si>
    <t>Interferentne struje</t>
  </si>
  <si>
    <t>Stabilna galvanizacija</t>
  </si>
  <si>
    <t>Dijadinamičke struje</t>
  </si>
  <si>
    <t>Blokada gangliona</t>
  </si>
  <si>
    <t>Sonoforeza</t>
  </si>
  <si>
    <t>Elektromagnetno polje</t>
  </si>
  <si>
    <t>Vibromasaža</t>
  </si>
  <si>
    <t>Pozicioniranje</t>
  </si>
  <si>
    <t>Aktivne vežbe sa pomagalima</t>
  </si>
  <si>
    <t>Korektivne vežbe pred ogledalom</t>
  </si>
  <si>
    <t>Aktivne segmentne vežbe sa otporom</t>
  </si>
  <si>
    <t>Pasivne segmentne vežbe</t>
  </si>
  <si>
    <t>Vežbe na spravama ili ergobiciklu</t>
  </si>
  <si>
    <t>Vežbe pacijenata sa paraplegijom ili hemiplegijom</t>
  </si>
  <si>
    <t>Vežbe relaksacije</t>
  </si>
  <si>
    <t>Hod po ravnom</t>
  </si>
  <si>
    <t>Laser po akupunkturnim tačkama</t>
  </si>
  <si>
    <t>Rana rehabilitacija barijatrijskog bolesnika</t>
  </si>
  <si>
    <t>Aparaturno asistirano iskašljavanje (Cough machine)</t>
  </si>
  <si>
    <t>Elektroforeza leka</t>
  </si>
  <si>
    <t>Individualni rad pri hospitalnom lečenju skolioza i kifoza</t>
  </si>
  <si>
    <t>Rana rehabilitacija u respiratornoj jedinici</t>
  </si>
  <si>
    <t>Preoperativni i rani rehabilitacioni tretman na odeljenjima torakalne hirurgije</t>
  </si>
  <si>
    <t xml:space="preserve">92043-00  </t>
  </si>
  <si>
    <t>Primena leka za respiratorni sistem pomoću nebulizatora</t>
  </si>
  <si>
    <t xml:space="preserve">96119-00  </t>
  </si>
  <si>
    <t>Terapija grudnih ili trbušnih mišića vežbanjem</t>
  </si>
  <si>
    <t xml:space="preserve">96120-00  </t>
  </si>
  <si>
    <t>Terapija mišića leđa ili vrata vežbanjem</t>
  </si>
  <si>
    <t xml:space="preserve">96129-00  </t>
  </si>
  <si>
    <t>Terapija celog tela vežbanjem</t>
  </si>
  <si>
    <t xml:space="preserve">96130-00  </t>
  </si>
  <si>
    <t>Uvežbavanje veština u aktivnostima povezanim sa položajem tela/mobilnošću/pokretom</t>
  </si>
  <si>
    <t xml:space="preserve">96131-00  </t>
  </si>
  <si>
    <t>Uvežbavanje veština u aktivnostima povezanim sa premeštanjem</t>
  </si>
  <si>
    <t xml:space="preserve">96138-00  </t>
  </si>
  <si>
    <t>Vežbe disanja u lečenju bolesti respiratornog sistema</t>
  </si>
  <si>
    <t xml:space="preserve">96154-00  </t>
  </si>
  <si>
    <t>Terapijski ultrazvuk</t>
  </si>
  <si>
    <t xml:space="preserve">96155-00  </t>
  </si>
  <si>
    <t>Terapija stimulacijom, neklasifikovana na drugom mestu</t>
  </si>
  <si>
    <t xml:space="preserve">96157-00  </t>
  </si>
  <si>
    <t>Drenaža respiratornog sistema, bez incizije</t>
  </si>
  <si>
    <t xml:space="preserve">96159-00  </t>
  </si>
  <si>
    <t>Testiranje opsega pokreta/mišića specijalizovanom opremom</t>
  </si>
  <si>
    <t>Услуге радиотерапија</t>
  </si>
  <si>
    <t xml:space="preserve">96162-00  </t>
  </si>
  <si>
    <t>Terapeutska masaža ili manipulacija vezivnog/mekog tkiva, neklasifikovanog na drugom mestu</t>
  </si>
  <si>
    <t>Radiološki tretman, megavoltažni, konvencionalan radioterapija, palijativna</t>
  </si>
  <si>
    <t>Radiološki tretman, megavoltažni, konvencionalan radioterapija, radikalna</t>
  </si>
  <si>
    <t xml:space="preserve">15506-02  </t>
  </si>
  <si>
    <t>Odredivanje i verifikacija zracnog polja za intenzitetski modulisanu radijacionu terapiju [IMRT]</t>
  </si>
  <si>
    <t xml:space="preserve">15521-00  </t>
  </si>
  <si>
    <t>Planiranje eksterne terapije i doziranje pomocu CT kompjuterskog interfejsa, srednje kompleksna</t>
  </si>
  <si>
    <t xml:space="preserve">15524-00  </t>
  </si>
  <si>
    <t>Planiranje eksterne terapije i doziranje pomocu CT kompjuterskog interfejsa, kompleksna</t>
  </si>
  <si>
    <t xml:space="preserve">15524-01  </t>
  </si>
  <si>
    <t>Planiranje eksterne terapije i doziranje pomocu CT kompjuterskog interfejsa za intezitetski modulisanu radijacionu terapiju [IMRT]</t>
  </si>
  <si>
    <t xml:space="preserve">15550-00  </t>
  </si>
  <si>
    <t>Odredivanje zracnog polja za preciznu trodimenzionalnu radijacionu  terapiju [3D-CRT]</t>
  </si>
  <si>
    <t xml:space="preserve">15556-00  </t>
  </si>
  <si>
    <t>Planiranje eksterne terapije i doziranje pomocu CT kompjuterskog interfejsa za preciznu trodimenzionalnu konformalnu radijacionu terapiju [3D-CRT]</t>
  </si>
  <si>
    <t>Registracija i ko-registeracija</t>
  </si>
  <si>
    <t>Delineacija tumora i volumena (GTV, CTV, PTV,...)</t>
  </si>
  <si>
    <t>Delineacija organa u riziku</t>
  </si>
  <si>
    <t>Delineacija sa fuzijom istih ili razlicitih imidzing modaliteta</t>
  </si>
  <si>
    <t>Kreiranje objektiva sa limitima i preskripcija IMRT plana</t>
  </si>
  <si>
    <t>Verifikacija IMRT segmenta sa portal uređajem</t>
  </si>
  <si>
    <t>Dozimetrijska verifikacija IMRT plana - verifikacija fluens mapa apsolutna dozimetrija kompjuterizovanim sistemima</t>
  </si>
  <si>
    <t>In vivo verifikacija na akceleratoru</t>
  </si>
  <si>
    <t>Pregled radioterapijskog plana</t>
  </si>
  <si>
    <t xml:space="preserve">90765-01  </t>
  </si>
  <si>
    <t>Izrada i podesavanje imobilizacijskih uredaja, srednje kompleksna</t>
  </si>
  <si>
    <t xml:space="preserve">90765-02  </t>
  </si>
  <si>
    <t>Izrada i podesavanje imobilizacijskog uredaja, kompleksna</t>
  </si>
  <si>
    <t>U1525402</t>
  </si>
  <si>
    <t>U1526901</t>
  </si>
  <si>
    <t>Radiološki tretman, megavoltažni, konformalna radioterapija, palijativna</t>
  </si>
  <si>
    <t>U1526902</t>
  </si>
  <si>
    <t>Radiološki tretman, megavoltažni, konformalna radioterapija, radikalna</t>
  </si>
  <si>
    <t>U8179802</t>
  </si>
  <si>
    <t>U8179803</t>
  </si>
  <si>
    <t>U8179804</t>
  </si>
  <si>
    <t>U8179805</t>
  </si>
  <si>
    <t>Delineacija opštih struktura</t>
  </si>
  <si>
    <t>U8179807</t>
  </si>
  <si>
    <t>U8179901</t>
  </si>
  <si>
    <t>Verifikacija plana zračenja i pozicioniranja PORTAL uređajem</t>
  </si>
  <si>
    <t>U8179909</t>
  </si>
  <si>
    <t>Рендген дијагностика (1X3, 5X1)</t>
  </si>
  <si>
    <t xml:space="preserve">57512-00  </t>
  </si>
  <si>
    <t>Radiografsko snimanje lakta i humerusa</t>
  </si>
  <si>
    <t xml:space="preserve">57512-02  </t>
  </si>
  <si>
    <t>Radiografsko snimanje šake, ručnog zgloba i podlaktice</t>
  </si>
  <si>
    <t xml:space="preserve">57512-03  </t>
  </si>
  <si>
    <t>Radiografsko snimanje šake i ručnog zgloba</t>
  </si>
  <si>
    <t xml:space="preserve">57518-01  </t>
  </si>
  <si>
    <t>Radiografsko snimanje kolena</t>
  </si>
  <si>
    <t xml:space="preserve">57518-02  </t>
  </si>
  <si>
    <t>Radiografsko snimanje noge</t>
  </si>
  <si>
    <t xml:space="preserve">57524-01  </t>
  </si>
  <si>
    <t>Radiografsko snimanje kolena i noge</t>
  </si>
  <si>
    <t xml:space="preserve">57700-00  </t>
  </si>
  <si>
    <t>Radiografsko snimanje ramena ili skapule</t>
  </si>
  <si>
    <t xml:space="preserve">57712-00  </t>
  </si>
  <si>
    <t>Radiografsko snimanje zgloba kuka</t>
  </si>
  <si>
    <t xml:space="preserve">57715-00  </t>
  </si>
  <si>
    <t>Radiografsko snimanje pelvisa</t>
  </si>
  <si>
    <t>Radiografsko snimanje lobanje</t>
  </si>
  <si>
    <t xml:space="preserve">57903-00  </t>
  </si>
  <si>
    <t>Radiografsko snimanje paranazalnog sinusa</t>
  </si>
  <si>
    <t xml:space="preserve">57912-00  </t>
  </si>
  <si>
    <t>Radiografsko snimanje ostalih facijalnih kostiju</t>
  </si>
  <si>
    <t xml:space="preserve">58103-00  </t>
  </si>
  <si>
    <t>Radiografsko snimanje trorakalnog dela kičme</t>
  </si>
  <si>
    <t xml:space="preserve">58106-00  </t>
  </si>
  <si>
    <t>Radiografsko snimanje lumbalnosakralnog dela kičme</t>
  </si>
  <si>
    <t xml:space="preserve">58108-00  </t>
  </si>
  <si>
    <t>Radiografsko snimanje kičme, četiri područja</t>
  </si>
  <si>
    <t xml:space="preserve">58109-00  </t>
  </si>
  <si>
    <t>Radiografsko snimanje sakralnokokcigealnog dela kičme</t>
  </si>
  <si>
    <t xml:space="preserve">58115-00  </t>
  </si>
  <si>
    <t>Radiografsko snimanje kičme, tri područja</t>
  </si>
  <si>
    <t xml:space="preserve">58500-00  </t>
  </si>
  <si>
    <t>Radiografsko snimanje grudnog koša</t>
  </si>
  <si>
    <t xml:space="preserve">58506-00  </t>
  </si>
  <si>
    <t>Radiografsko snimanje grudnog koša sa fluoroskopskim skriningom</t>
  </si>
  <si>
    <t xml:space="preserve">58509-00  </t>
  </si>
  <si>
    <t>Radiografsko snimanje torakalnog inleta ili traheje</t>
  </si>
  <si>
    <t xml:space="preserve">58521-00  </t>
  </si>
  <si>
    <t>Radiografsko snimanje sternuma</t>
  </si>
  <si>
    <t xml:space="preserve">58706-00  </t>
  </si>
  <si>
    <t>Intravenska pijelografija</t>
  </si>
  <si>
    <t xml:space="preserve">58900-00  </t>
  </si>
  <si>
    <t>Radiografsko snimanje abdomena</t>
  </si>
  <si>
    <t xml:space="preserve">58909-00  </t>
  </si>
  <si>
    <t>Радиографско снимање фаринкса, езофагуса, желуца или дуоденума са применом позитивног контрастног средства</t>
  </si>
  <si>
    <t xml:space="preserve">59751-00  </t>
  </si>
  <si>
    <t>Artrografija</t>
  </si>
  <si>
    <t>Ултразвучна дијагностика (3X1)</t>
  </si>
  <si>
    <t xml:space="preserve">55032-00  </t>
  </si>
  <si>
    <t>Ultrazvučni pregled vrata</t>
  </si>
  <si>
    <t xml:space="preserve">55036-00  </t>
  </si>
  <si>
    <t>Ultrazvučni pregled abdomena</t>
  </si>
  <si>
    <t xml:space="preserve">55038-00  </t>
  </si>
  <si>
    <t>Ултразвучни преглед уринарног система</t>
  </si>
  <si>
    <t xml:space="preserve">55048-00  </t>
  </si>
  <si>
    <t>Ultrazvučni pregled skrotuma</t>
  </si>
  <si>
    <t xml:space="preserve">55084-00  </t>
  </si>
  <si>
    <t>Ultrazvučni pregled bešike</t>
  </si>
  <si>
    <t xml:space="preserve">55113-00  </t>
  </si>
  <si>
    <t>M-prikaz i 2D ultrazvučni pregled srca u realnom vr,</t>
  </si>
  <si>
    <t xml:space="preserve">55244-01  </t>
  </si>
  <si>
    <t>Ultrazvučni dupleks pregled vena donjih e. Bilate.</t>
  </si>
  <si>
    <t xml:space="preserve">55812-001 </t>
  </si>
  <si>
    <t>Ultrazvučni pregled grudnog koša</t>
  </si>
  <si>
    <t xml:space="preserve">55844-00  </t>
  </si>
  <si>
    <t>Ultrazvučni pregled kože i potkožnog tkiva</t>
  </si>
  <si>
    <t xml:space="preserve">90908-00  </t>
  </si>
  <si>
    <t>Ultrazvučni pregled ostalih oblasti</t>
  </si>
  <si>
    <t>ЦТ Скенер (1 ЦТ и 1 ЦТ за планирање радиотерапије / 1 смена)</t>
  </si>
  <si>
    <t xml:space="preserve">56001-00  </t>
  </si>
  <si>
    <t>Kompjuterizovana tomografija mozga</t>
  </si>
  <si>
    <t xml:space="preserve">56013-01  </t>
  </si>
  <si>
    <t>Kompjuterizovana tomografija orbite sa intravenskom primenom kontrastnog sredstva</t>
  </si>
  <si>
    <t xml:space="preserve">56022-00  </t>
  </si>
  <si>
    <t>Kompjuterizovana tomografija facijalnih kostiju</t>
  </si>
  <si>
    <t xml:space="preserve">56022-01  </t>
  </si>
  <si>
    <t>Kompjuterizovana tomografija paranazalnog sinusa</t>
  </si>
  <si>
    <t xml:space="preserve">56028-02  </t>
  </si>
  <si>
    <t>Kompjuterizovana tomografija facijalnih kostiju i paranazalnog sinusa sa intravenskom primenom kontrastnog sredstva</t>
  </si>
  <si>
    <t xml:space="preserve">56030-00  </t>
  </si>
  <si>
    <t>Kompjuterizovana tomografija facijalnih kostiju, paranazalnog sinusa i mozga</t>
  </si>
  <si>
    <t xml:space="preserve">56101-00  </t>
  </si>
  <si>
    <t>Kompjuterizovana tomografija mekih tkiva vrata</t>
  </si>
  <si>
    <t xml:space="preserve">56107-00  </t>
  </si>
  <si>
    <t>Kompjuterizovana tomografija mekih tkiva vrata sa intravenskom primenom kontrastnog sredstva</t>
  </si>
  <si>
    <t xml:space="preserve">56233-00  </t>
  </si>
  <si>
    <t>Kompjuterizovana tomografija kičme, višestrukih regija</t>
  </si>
  <si>
    <t xml:space="preserve">56301-00  </t>
  </si>
  <si>
    <t>Kompjuterizovana tomografija grudnog koša</t>
  </si>
  <si>
    <t xml:space="preserve">56307-00  </t>
  </si>
  <si>
    <t>Kompjuterizovana tomografija grudnog koša sa intravenskom primenom kontrastnog sredstva</t>
  </si>
  <si>
    <t xml:space="preserve">56401-00  </t>
  </si>
  <si>
    <t>Kompjuterizovana tomografija abdomena</t>
  </si>
  <si>
    <t xml:space="preserve">56407-00  </t>
  </si>
  <si>
    <t>Kompjuterizovana tomografija abdomena sa intravenskom primenom kontrastnog sredstva</t>
  </si>
  <si>
    <t xml:space="preserve">56409-00  </t>
  </si>
  <si>
    <t>Kompjuterizovana tomografija karlice</t>
  </si>
  <si>
    <t xml:space="preserve">56412-00  </t>
  </si>
  <si>
    <t>Kompjuterizovana tomografija karlice sa intravenskom primenom kontrastnog sredstva</t>
  </si>
  <si>
    <t xml:space="preserve">56619-00  </t>
  </si>
  <si>
    <t>Kompjuterizovana tomografija ekstremiteta</t>
  </si>
  <si>
    <t xml:space="preserve">57350-00  </t>
  </si>
  <si>
    <t>Spiralna angiografija kompjuterizovanom tomografijom glave i/ili vrata, sa intravenskom primenom kontrastnog sredstva</t>
  </si>
  <si>
    <t xml:space="preserve">57350-02  </t>
  </si>
  <si>
    <t>Spiralna angiografija kompjuterizovanom tomografijom grudnog koša, sa intravenskom primenom kontrastnog sredstva</t>
  </si>
  <si>
    <t xml:space="preserve">57350-03  </t>
  </si>
  <si>
    <t>Spiralna angiografija kompjuterizovanom tomografijom abdomena, sa intravenskom primenom kontrastnog sredstva</t>
  </si>
  <si>
    <t xml:space="preserve">57350-04  </t>
  </si>
  <si>
    <t>Spiralna angiografija kompjuterizovanom tomografijom abdominalne i bilateralne iliofemoralne aorte donjih ekstremiteta, sa intravenskom primenom kontrastnog sredstva</t>
  </si>
  <si>
    <t xml:space="preserve">57350-06  </t>
  </si>
  <si>
    <t>Spiralna angiografija kompjuterizovanom tomografijom pelvisa, sa intravenskom primenom kontrastnog sredstva</t>
  </si>
  <si>
    <t xml:space="preserve">57350-08  </t>
  </si>
  <si>
    <t>Spiralna angiografija kompjuterizovanom tomografijom ostalih oblasti, sa intravenskom primenom kontrastnog sredstva</t>
  </si>
  <si>
    <t xml:space="preserve">L000034   </t>
  </si>
  <si>
    <t>Uzorkovanje drugih bioloških materijala u laboratoriji</t>
  </si>
  <si>
    <t>L000042</t>
  </si>
  <si>
    <t>Prijem, kontrola kvaliteta uzorka i priprema uzorka za laboratorijska ispitivanja*</t>
  </si>
  <si>
    <t xml:space="preserve">L000349   </t>
  </si>
  <si>
    <t>Glukoza u kapilarnoj krvi - POCT metodom</t>
  </si>
  <si>
    <t xml:space="preserve">L000356   </t>
  </si>
  <si>
    <t>Glukoza u krvi - POCT metodom</t>
  </si>
  <si>
    <t xml:space="preserve">L001057   </t>
  </si>
  <si>
    <t>Alanin aminotransferaza (ALT) u serumu - spektrofotometrija</t>
  </si>
  <si>
    <t xml:space="preserve">L001081   </t>
  </si>
  <si>
    <t>Albumin u serumu - spektrofotometrijom</t>
  </si>
  <si>
    <t xml:space="preserve">L001131   </t>
  </si>
  <si>
    <t>Alfa-1-antitripsin u serumu - imunoturbidimetrijom</t>
  </si>
  <si>
    <t xml:space="preserve">L001198   </t>
  </si>
  <si>
    <t>Alfa-amilaza u serumu - spektrofotometrija</t>
  </si>
  <si>
    <t xml:space="preserve">L001222   </t>
  </si>
  <si>
    <t>Alfa-hidroksibutirat dehidrogenaza (α-HBDH) u serumu</t>
  </si>
  <si>
    <t xml:space="preserve">L001255   </t>
  </si>
  <si>
    <t>Alkalna fosfataza (ALP) u serumu -spektrofotometrijom</t>
  </si>
  <si>
    <t xml:space="preserve">L001461   </t>
  </si>
  <si>
    <t>Angiotenzin I-konvertujući enzim (ACE) u serumu - spektrofotometrijom</t>
  </si>
  <si>
    <t xml:space="preserve">L001651   </t>
  </si>
  <si>
    <t>Aspartat aminotransferaza (AST) u serumu - spektrofotometrijom</t>
  </si>
  <si>
    <t xml:space="preserve">L001867   </t>
  </si>
  <si>
    <t>Bikarbonati (ugljen-dioksid, ukupan) u serumu - spektrofotometrijom</t>
  </si>
  <si>
    <t xml:space="preserve">L001891   </t>
  </si>
  <si>
    <t>Bilirubin (direktan) u serumu - spektrofotometrijom</t>
  </si>
  <si>
    <t xml:space="preserve">L001917   </t>
  </si>
  <si>
    <t>Bilirubin (ukupan) u serumu - spektrofotometrijom</t>
  </si>
  <si>
    <t xml:space="preserve">L002055   </t>
  </si>
  <si>
    <t>C-reaktivni protein (CRP) u serumu - imunoturbidimetrijom</t>
  </si>
  <si>
    <t xml:space="preserve">L002493   </t>
  </si>
  <si>
    <t>Fosfor, neorganski u serumu - spektrofotometrija</t>
  </si>
  <si>
    <t xml:space="preserve">L002543   </t>
  </si>
  <si>
    <t>Gama-glutamil transferaza (gama-GT) u serumu - spektrofotometrija</t>
  </si>
  <si>
    <t xml:space="preserve">L002618   </t>
  </si>
  <si>
    <t>Glukoza u serumu - spektrofotometrija</t>
  </si>
  <si>
    <t xml:space="preserve">L002667   </t>
  </si>
  <si>
    <t>Gvožđe u serumu</t>
  </si>
  <si>
    <t xml:space="preserve">L002758   </t>
  </si>
  <si>
    <t>Hilomikroni u serumu</t>
  </si>
  <si>
    <t xml:space="preserve">L002766   </t>
  </si>
  <si>
    <t>Hloridi u serumu - jon-selektivnom elektrodom (JSE)</t>
  </si>
  <si>
    <t xml:space="preserve">L002816   </t>
  </si>
  <si>
    <t>Holesterol (ukupan) u serumu - spektrofotometrijom</t>
  </si>
  <si>
    <t xml:space="preserve">L002857   </t>
  </si>
  <si>
    <t>Holesterol, HDL - u serumu - spektrofotometrija</t>
  </si>
  <si>
    <t xml:space="preserve">L002873   </t>
  </si>
  <si>
    <t>Holesterol, LDL - u serumu - izračunavanjem</t>
  </si>
  <si>
    <t xml:space="preserve">L002923   </t>
  </si>
  <si>
    <t>Holinesteraza (CHE) u serumu</t>
  </si>
  <si>
    <t xml:space="preserve">L003293   </t>
  </si>
  <si>
    <t>Indeks ateroskleroze (LDL-/HDL - holesterol) u serumu</t>
  </si>
  <si>
    <t xml:space="preserve">L003509   </t>
  </si>
  <si>
    <t>Interleukin 6 u serum - biočip</t>
  </si>
  <si>
    <t xml:space="preserve">L003749   </t>
  </si>
  <si>
    <t>Kalcijum u serumu - spektrofotometrijom</t>
  </si>
  <si>
    <t xml:space="preserve">L003780   </t>
  </si>
  <si>
    <t>Kalijum u serumu - jon-selektivnom elektrodom (JSE)</t>
  </si>
  <si>
    <t>L000414</t>
  </si>
  <si>
    <t>Hemoglobin A1c (glikozilirani hemoglobin, HbA1c) u krvi</t>
  </si>
  <si>
    <t xml:space="preserve">L004234   </t>
  </si>
  <si>
    <t>Kreatin kinaza (CK) u serumu - spektrofotometrija</t>
  </si>
  <si>
    <t xml:space="preserve">L004242   </t>
  </si>
  <si>
    <t>Kreatin kinaza CK-MB (izoenzim kreatin kinaze, CK-2) u serumu</t>
  </si>
  <si>
    <t xml:space="preserve">L004291   </t>
  </si>
  <si>
    <t>Kreatinin klirens u serumu</t>
  </si>
  <si>
    <t xml:space="preserve">L004317   </t>
  </si>
  <si>
    <t>Kreatinin u serumu-spektrofotometrijom</t>
  </si>
  <si>
    <t xml:space="preserve">L004416   </t>
  </si>
  <si>
    <t>Laktat dehidrogenaza (LDH) u serumu - spektrofotometrija</t>
  </si>
  <si>
    <t xml:space="preserve">L004523   </t>
  </si>
  <si>
    <t>Lipaza u serumu</t>
  </si>
  <si>
    <t xml:space="preserve">L004655   </t>
  </si>
  <si>
    <t>Magnezijum u serumu - spektrofotometrija</t>
  </si>
  <si>
    <t xml:space="preserve">L004812   </t>
  </si>
  <si>
    <t>Mokraćna kiselina u serumu - spektrofotometrija</t>
  </si>
  <si>
    <t xml:space="preserve">L004879   </t>
  </si>
  <si>
    <t>Natrijum u serumu, jon-selektivnom elektrodom (JSE)</t>
  </si>
  <si>
    <t xml:space="preserve">L005249   </t>
  </si>
  <si>
    <t>Pro-BNP, N-terminal (brain natriuretic peptide, amino terminalni pro natriuretski peptid B-tipa) u serumu</t>
  </si>
  <si>
    <t xml:space="preserve">L005298   </t>
  </si>
  <si>
    <t>Prokalcitonin (PCT) u serumu</t>
  </si>
  <si>
    <t xml:space="preserve">L005439   </t>
  </si>
  <si>
    <t>Proteini (ukupni) u serumu - spektrofotometrijom</t>
  </si>
  <si>
    <t xml:space="preserve">L005777   </t>
  </si>
  <si>
    <t>Teofilin u serumu</t>
  </si>
  <si>
    <t xml:space="preserve">L005843   </t>
  </si>
  <si>
    <t>TIBC (ukupni kapacitet vezivanja gvožđa) u serumu</t>
  </si>
  <si>
    <t xml:space="preserve">L006072   </t>
  </si>
  <si>
    <t>Trigliceridi u serumu - spektrofotometrija</t>
  </si>
  <si>
    <t xml:space="preserve">L006239   </t>
  </si>
  <si>
    <t>UIBC (nezasićeni kapacitet vezivanja gvožđa u serumu)</t>
  </si>
  <si>
    <t xml:space="preserve">L006254   </t>
  </si>
  <si>
    <t>Urea u serumu - spektrofotometrijom</t>
  </si>
  <si>
    <t xml:space="preserve">L006932   </t>
  </si>
  <si>
    <t>Adenozin deaminaza (ADA) u plazmi</t>
  </si>
  <si>
    <t xml:space="preserve">L008037   </t>
  </si>
  <si>
    <t>L-laktat u plazmi</t>
  </si>
  <si>
    <t xml:space="preserve">L008532   </t>
  </si>
  <si>
    <t>Troponin I u plazmi - POCT metodom</t>
  </si>
  <si>
    <t xml:space="preserve">L008912   </t>
  </si>
  <si>
    <t>Alfa-amilaza u urinu</t>
  </si>
  <si>
    <t xml:space="preserve">L008946   </t>
  </si>
  <si>
    <t>Bilirubin (ukupan) u urinu</t>
  </si>
  <si>
    <t xml:space="preserve">L008961   </t>
  </si>
  <si>
    <t>Celokupni pregled, relativna gustina urina - automatski</t>
  </si>
  <si>
    <t xml:space="preserve">L009035   </t>
  </si>
  <si>
    <t>Glukoza u urinu</t>
  </si>
  <si>
    <t xml:space="preserve">L009399   </t>
  </si>
  <si>
    <t>pH urina</t>
  </si>
  <si>
    <t xml:space="preserve">L009456   </t>
  </si>
  <si>
    <t>Proteini u urinu - sulfosalicilnom kiselinom</t>
  </si>
  <si>
    <t xml:space="preserve">L009472   </t>
  </si>
  <si>
    <t>Sediment urina</t>
  </si>
  <si>
    <t xml:space="preserve">L009506   </t>
  </si>
  <si>
    <t>Urobilinogen u urinu</t>
  </si>
  <si>
    <t xml:space="preserve">L009993   </t>
  </si>
  <si>
    <t>Hloridi u dnevnom urinu</t>
  </si>
  <si>
    <t xml:space="preserve">L010173   </t>
  </si>
  <si>
    <t>Kalcijum u dnevnom urinu</t>
  </si>
  <si>
    <t xml:space="preserve">L010181   </t>
  </si>
  <si>
    <t>Kalijum u dnevnom urinu</t>
  </si>
  <si>
    <t xml:space="preserve">L010272   </t>
  </si>
  <si>
    <t>Kreatinin u dnevnom urinu - spektrofotometrijom</t>
  </si>
  <si>
    <t xml:space="preserve">L010462   </t>
  </si>
  <si>
    <t>Natrijum u dnevnom urinu</t>
  </si>
  <si>
    <t xml:space="preserve">L010595   </t>
  </si>
  <si>
    <t>Proteini (ukupni) u dnevnom urinu</t>
  </si>
  <si>
    <t xml:space="preserve">L010629   </t>
  </si>
  <si>
    <t>Relativna gustina dnevnog urina</t>
  </si>
  <si>
    <t xml:space="preserve">L010769   </t>
  </si>
  <si>
    <t>Urea u dnevnom urinu</t>
  </si>
  <si>
    <t xml:space="preserve">L012658   </t>
  </si>
  <si>
    <t>Adenozin deaminaza (ADA) u pleuralnom punktatu</t>
  </si>
  <si>
    <t xml:space="preserve">L012674   </t>
  </si>
  <si>
    <t>Alfa-amilaza u pleuralnom punktatu</t>
  </si>
  <si>
    <t xml:space="preserve">L012708   </t>
  </si>
  <si>
    <t>Glukoza u pleuralnom punktatu</t>
  </si>
  <si>
    <t xml:space="preserve">L012716   </t>
  </si>
  <si>
    <t>Holesterol (ukupan) u pleuralnom punktatu</t>
  </si>
  <si>
    <t xml:space="preserve">L012724   </t>
  </si>
  <si>
    <t>Izgled pleuralnog punktata</t>
  </si>
  <si>
    <t xml:space="preserve">L012757   </t>
  </si>
  <si>
    <t>Laktat dehidrohenaza (LDH) u pleuralnom punktatu</t>
  </si>
  <si>
    <t xml:space="preserve">L012799   </t>
  </si>
  <si>
    <t>pH pleuralnog punktata</t>
  </si>
  <si>
    <t xml:space="preserve">L012807   </t>
  </si>
  <si>
    <t>Proteini (ukupni) u pleuralnom punktatu</t>
  </si>
  <si>
    <t xml:space="preserve">L012815   </t>
  </si>
  <si>
    <t>Relativna gustina pleuralnog punktata</t>
  </si>
  <si>
    <t xml:space="preserve">L012823   </t>
  </si>
  <si>
    <t>Rivalta u pleuralnom punktatu</t>
  </si>
  <si>
    <t xml:space="preserve">L012831   </t>
  </si>
  <si>
    <t>Sediment pleuralnog punktata</t>
  </si>
  <si>
    <t xml:space="preserve">L012849   </t>
  </si>
  <si>
    <t>Trigliceridi u pleuralnom punktatu</t>
  </si>
  <si>
    <t xml:space="preserve">L014100   </t>
  </si>
  <si>
    <t>Krvna slika na automatskom brojaču visokog stepena specifičnosti</t>
  </si>
  <si>
    <t xml:space="preserve">L014209   </t>
  </si>
  <si>
    <t>Sedimentacija eritrocita (SE)</t>
  </si>
  <si>
    <t xml:space="preserve">L014332   </t>
  </si>
  <si>
    <t>Aktivirano parcijalno tromboplastinsko vreme (aPTT) u plazmi - koagulometrijski</t>
  </si>
  <si>
    <t xml:space="preserve">L014365   </t>
  </si>
  <si>
    <t>Antitrombin (ATIII) aktivnost u plazmi - spektrofotometrijski</t>
  </si>
  <si>
    <t xml:space="preserve">L014423   </t>
  </si>
  <si>
    <t>D-dimer u plazmi - POCT metodom</t>
  </si>
  <si>
    <t xml:space="preserve">L014720   </t>
  </si>
  <si>
    <t>Fibrinogen u plazmi</t>
  </si>
  <si>
    <t xml:space="preserve">L014779   </t>
  </si>
  <si>
    <t>Heparin (UFH) u plazmi - spektrofotometrijski</t>
  </si>
  <si>
    <t xml:space="preserve">L014795   </t>
  </si>
  <si>
    <t>INR - za praćenje antikoagulantne terapije u plazmi</t>
  </si>
  <si>
    <t xml:space="preserve">L000026   </t>
  </si>
  <si>
    <t>Uzorkovanje krvi (venepunkcija)</t>
  </si>
  <si>
    <t xml:space="preserve">L000042   </t>
  </si>
  <si>
    <t xml:space="preserve">L003285   </t>
  </si>
  <si>
    <t>Imunokompleksi (CIC) u serumu</t>
  </si>
  <si>
    <t xml:space="preserve">L004051   </t>
  </si>
  <si>
    <t>Komplement C3c u serumu - RID</t>
  </si>
  <si>
    <t xml:space="preserve">L004093   </t>
  </si>
  <si>
    <t>Komplement C4 u serumu - RID</t>
  </si>
  <si>
    <t xml:space="preserve">L007633   </t>
  </si>
  <si>
    <t>Interferon-gama (IFN-gama) u plazmi</t>
  </si>
  <si>
    <t xml:space="preserve">L015925   </t>
  </si>
  <si>
    <t>Antinukleusna antitela (ANA) IgG u serumu, kriostatski preseci tkiva glodara - IIF</t>
  </si>
  <si>
    <t xml:space="preserve">L015941   </t>
  </si>
  <si>
    <t>Antinukleusna antitela na HEp-2 ćelijama IgG u serumu - IIF</t>
  </si>
  <si>
    <t xml:space="preserve">L016014   </t>
  </si>
  <si>
    <t>Antinukleusna, antimitohondrijalna, antiglatkomišićna, antiparijetalna antitela (ANA, AMA, AGMA, APA-IgG) u serumu (kombinovani kriostatski preseci tkiva primata) - IIF</t>
  </si>
  <si>
    <t xml:space="preserve">L017632   </t>
  </si>
  <si>
    <t>Specifičan IgE na nutritivne alergene u serumu - blot metoda</t>
  </si>
  <si>
    <t xml:space="preserve">L017707   </t>
  </si>
  <si>
    <t>Specifičan IgE na inhalatorne alergene u serumu - blot metoda</t>
  </si>
  <si>
    <t xml:space="preserve">L017715   </t>
  </si>
  <si>
    <t>Ukupan IgE u serumu - ELISA</t>
  </si>
  <si>
    <t xml:space="preserve">L017723   </t>
  </si>
  <si>
    <t>Ukupan IgE u serumu - FIA</t>
  </si>
  <si>
    <t xml:space="preserve">L019125   </t>
  </si>
  <si>
    <t>Antistreptolizin O test (ASOT) - latex aglutinacionim testom</t>
  </si>
  <si>
    <t xml:space="preserve">L019133   </t>
  </si>
  <si>
    <t>Bakteriološka kontrola sterilnosti parenteralnih rastvora ili hirurškog materijala</t>
  </si>
  <si>
    <t xml:space="preserve">L019166   </t>
  </si>
  <si>
    <t>Bakteriološki pregled brisa nosa</t>
  </si>
  <si>
    <t xml:space="preserve">L019182   </t>
  </si>
  <si>
    <t>Bakteriološki pregled brisa spoljašnjeg ušnog kanala ili površinske rane</t>
  </si>
  <si>
    <t xml:space="preserve">L019190   </t>
  </si>
  <si>
    <t>Bakteriološki pregled brisa spoljašnjih genitalija ili vagine ili cerviksa ili uretre</t>
  </si>
  <si>
    <t xml:space="preserve">L019208   </t>
  </si>
  <si>
    <t>Bakteriološki pregled brisa ždrela</t>
  </si>
  <si>
    <t xml:space="preserve">L019224   </t>
  </si>
  <si>
    <t>Bakteriološki pregled duboke rane odnosno gnoja odnosno punktata odnosno eksudata odnosno bioptata</t>
  </si>
  <si>
    <t xml:space="preserve">L019232   </t>
  </si>
  <si>
    <t>Bakteriološki pregled eksprimata prostate ili sperme</t>
  </si>
  <si>
    <t xml:space="preserve">L019240   </t>
  </si>
  <si>
    <t>Bakteriološki pregled intravaskularnih katetera (semikvantitativno)</t>
  </si>
  <si>
    <t xml:space="preserve">L019257   </t>
  </si>
  <si>
    <t>Bakteriološki pregled intravaskularnih katetera kvantitativno i/ili komparativno</t>
  </si>
  <si>
    <t xml:space="preserve">L019265   </t>
  </si>
  <si>
    <t>Bakteriološki pregled iskašljaja ili trahealnog aspirata ili bronhoalveolarnog lavata</t>
  </si>
  <si>
    <t xml:space="preserve">L019281   </t>
  </si>
  <si>
    <t>Bakteriološki pregled likvora</t>
  </si>
  <si>
    <t xml:space="preserve">L019315   </t>
  </si>
  <si>
    <t>Bakteriološki pregled oka ili konjunktive</t>
  </si>
  <si>
    <t xml:space="preserve">L019323   </t>
  </si>
  <si>
    <t>Bakteriološki pregled sadržaja srednjeg uva</t>
  </si>
  <si>
    <t xml:space="preserve">L019372   </t>
  </si>
  <si>
    <t>Bakteriološki pregled tečnosti iz primarno sterilnih područja</t>
  </si>
  <si>
    <t xml:space="preserve">L019406   </t>
  </si>
  <si>
    <t>Biohemijska identifikacija aerobnih bakterija</t>
  </si>
  <si>
    <t xml:space="preserve">L019414   </t>
  </si>
  <si>
    <t>Biohemijska identifikacija anaerobnih bakterija do nivoa vrste</t>
  </si>
  <si>
    <t xml:space="preserve">L019422   </t>
  </si>
  <si>
    <t>Biohemijska identifikacija beta - hemolitičnog streptokoka</t>
  </si>
  <si>
    <t xml:space="preserve">L019430   </t>
  </si>
  <si>
    <t>Biohemijska identifikacija enterobakterija testovima pripremljenim u laboratoriji</t>
  </si>
  <si>
    <t xml:space="preserve">L019448   </t>
  </si>
  <si>
    <t>Biohemijska identifikacija Enterococcus vrsta</t>
  </si>
  <si>
    <t xml:space="preserve">L019455   </t>
  </si>
  <si>
    <t>Biohemijska identifikacija Moraxella vrsta</t>
  </si>
  <si>
    <t xml:space="preserve">L019463   </t>
  </si>
  <si>
    <t>Biohemijska identifikacija Staphylococcus vrsta</t>
  </si>
  <si>
    <t xml:space="preserve">L019471   </t>
  </si>
  <si>
    <t>Biohemijska identifikacija Streptococcus pneumoniae</t>
  </si>
  <si>
    <t xml:space="preserve">L019497   </t>
  </si>
  <si>
    <t>Biološka kontrola sterilizacije</t>
  </si>
  <si>
    <t xml:space="preserve">L019547   </t>
  </si>
  <si>
    <t>Detekcija antigena Legionella pneumophila (u urinu) - testom imunoaglutinacije</t>
  </si>
  <si>
    <t xml:space="preserve">L019620   </t>
  </si>
  <si>
    <t>Detekcija antitela na Chlamydia pneumoniae (IgM ili IgG) - ELISA</t>
  </si>
  <si>
    <t xml:space="preserve">L019679   </t>
  </si>
  <si>
    <t>Detekcija antitela na Mycoplasma pneumoniae (IgM ili IgG) - ELISA</t>
  </si>
  <si>
    <t xml:space="preserve">L019711   </t>
  </si>
  <si>
    <t>Detekcija beta-laktamaza proširenog spektra za Gram negativne bakterije (fenotipska)</t>
  </si>
  <si>
    <t xml:space="preserve">L019729   </t>
  </si>
  <si>
    <t>Detekcija beta-laktamaza za Gram pozitivne bakterije (fenotipska)</t>
  </si>
  <si>
    <t xml:space="preserve">L019760   </t>
  </si>
  <si>
    <t>Detekcija metalobeta-laktamaza za Gram negativne bakterije (fenotipska)</t>
  </si>
  <si>
    <t xml:space="preserve">L019786   </t>
  </si>
  <si>
    <t>Detekcija rezistencije na meticilin preko dokazivanja izmenjenog PVP2 kod Staphylococcus spp. - latex aglutinacija</t>
  </si>
  <si>
    <t xml:space="preserve">L019810   </t>
  </si>
  <si>
    <t>Direktan pregled bojenog preparata na mikobakterije</t>
  </si>
  <si>
    <t xml:space="preserve">L019828   </t>
  </si>
  <si>
    <t>Direktna detekcija bakterijskih antigena u biološkom materijalu komercijalnim testom</t>
  </si>
  <si>
    <t xml:space="preserve">L019844   </t>
  </si>
  <si>
    <t>Dokazivanje produkcije ili prisustva toksina Clostridium difficilae A ili B</t>
  </si>
  <si>
    <t xml:space="preserve">L019851   </t>
  </si>
  <si>
    <t>Hemokultura aerobno, automatskim sistemom</t>
  </si>
  <si>
    <t xml:space="preserve">L019877   </t>
  </si>
  <si>
    <t>Hemokultura anaerobno, automatskim sistemom</t>
  </si>
  <si>
    <t xml:space="preserve">L019893   </t>
  </si>
  <si>
    <t>Identifikacija anaerobnih bakterija do nivoa roda</t>
  </si>
  <si>
    <t xml:space="preserve">L019901   </t>
  </si>
  <si>
    <t>Identifikacija bakterija automatskim sistemom</t>
  </si>
  <si>
    <t xml:space="preserve">L019927   </t>
  </si>
  <si>
    <t>Identifikacija Haemophilus vrsta faktorima rasta</t>
  </si>
  <si>
    <t xml:space="preserve">L019935   </t>
  </si>
  <si>
    <t>Identifikacija mikobakterija biohemijskim testovima</t>
  </si>
  <si>
    <t xml:space="preserve">L019984   </t>
  </si>
  <si>
    <t>Ispitivanje antibiotske osetljivosti bakterija automatskim sistemom</t>
  </si>
  <si>
    <t xml:space="preserve">L019992   </t>
  </si>
  <si>
    <t>Ispitivanje antibiotske osetljivosti bakterija, disk-difuzionom metodom na drugu i/ili treću liniju</t>
  </si>
  <si>
    <t xml:space="preserve">L020040   </t>
  </si>
  <si>
    <t>Ispitivanje osetljivosti mikobakterija na kritične koncentracije prve linije antituberkulotika u tečnim podlogama</t>
  </si>
  <si>
    <t xml:space="preserve">L020057   </t>
  </si>
  <si>
    <t>Ispitivanje osetljivosti mikobakterija na prvu liniju antituberkulotika na čvrstim podlogama</t>
  </si>
  <si>
    <t xml:space="preserve">L020073   </t>
  </si>
  <si>
    <t>Ispitivanje osetljivosti mikobakterija na više koncentracije prve linije antituberkulotika u tečnim podlogama</t>
  </si>
  <si>
    <t xml:space="preserve">L020149   </t>
  </si>
  <si>
    <t>Izolacija mikroorganizma subkulturom</t>
  </si>
  <si>
    <t xml:space="preserve">L020172   </t>
  </si>
  <si>
    <t>Kultura mikobakterija u tečnoj podlozi u automatizovanom sistemu</t>
  </si>
  <si>
    <t xml:space="preserve">L020180   </t>
  </si>
  <si>
    <t>Kultura na mikobakterije na čvrstoj podlozi</t>
  </si>
  <si>
    <t xml:space="preserve">L020206   </t>
  </si>
  <si>
    <t>Mikroskopski pregled bojenog preparata</t>
  </si>
  <si>
    <t xml:space="preserve">L020230   </t>
  </si>
  <si>
    <t>Obrada uzorka (koji nije uzet iz primarno sterilne regije) za zasejavanje na podloge za izolaciju mikobakterija</t>
  </si>
  <si>
    <t xml:space="preserve">L020248   </t>
  </si>
  <si>
    <t>Određivanje vrednosti MIK-a (minimalne inhibitorne koncentracije) za jedan antibiotik</t>
  </si>
  <si>
    <t xml:space="preserve">L020305   </t>
  </si>
  <si>
    <t>Serološka identifikacija beta - hemolitičnog streptokoka komercijalnim testom</t>
  </si>
  <si>
    <t xml:space="preserve">L020370   </t>
  </si>
  <si>
    <t>Serološka identifikacija Streptococcus pneumoniae</t>
  </si>
  <si>
    <t xml:space="preserve">L020396   </t>
  </si>
  <si>
    <t>Urinokultura</t>
  </si>
  <si>
    <t xml:space="preserve">L020404   </t>
  </si>
  <si>
    <t>Uzimanje biološkog materijala za mikrobiološki pregled</t>
  </si>
  <si>
    <t xml:space="preserve">L020412   </t>
  </si>
  <si>
    <t>Uzimanje biološkog materijala za mikrobiološki pregled u transportnu podlogu</t>
  </si>
  <si>
    <t xml:space="preserve">L020727   </t>
  </si>
  <si>
    <t>Kvantitativno određivanje IgG antitela na pojedine viruse (CMV, HSV1, HSV2, CMV, EBV, Rubella, Mumps, Morbilli, Adeno, RSV, virus Parainfluenze 1,2,3, Parvo virus B19, Rubellavirus i dr.) - ELISA</t>
  </si>
  <si>
    <t xml:space="preserve">L021378   </t>
  </si>
  <si>
    <t>Antimikogram - dilucioni test</t>
  </si>
  <si>
    <t xml:space="preserve">L021394   </t>
  </si>
  <si>
    <t>Antimikogram sa vrednostima MIK-a</t>
  </si>
  <si>
    <t xml:space="preserve">L021444   </t>
  </si>
  <si>
    <t>Detekcija Aspergillus galaktomanan antigena - ELISA</t>
  </si>
  <si>
    <t xml:space="preserve">L021485   </t>
  </si>
  <si>
    <t>Direktan nativan preparat na gljive uz dodatak reagensa</t>
  </si>
  <si>
    <t xml:space="preserve">L021501   </t>
  </si>
  <si>
    <t>Hemokultura na gljive automatizovanim sistemom</t>
  </si>
  <si>
    <t xml:space="preserve">L021618   </t>
  </si>
  <si>
    <t>Određivanje titra antitela na Aspergillus spp. - ELISA</t>
  </si>
  <si>
    <t xml:space="preserve">L021659   </t>
  </si>
  <si>
    <t>Pregled brisa na gljive</t>
  </si>
  <si>
    <t xml:space="preserve">L021675   </t>
  </si>
  <si>
    <t>Pregled i identifikacija kvasnica</t>
  </si>
  <si>
    <t xml:space="preserve">L021691   </t>
  </si>
  <si>
    <t>Pregled ostalih bioloških uzorka na gljive</t>
  </si>
  <si>
    <t xml:space="preserve">L021709   </t>
  </si>
  <si>
    <t>Pregled uzorka iz primarno sterilnih regija na gljive</t>
  </si>
  <si>
    <t xml:space="preserve">L026054   </t>
  </si>
  <si>
    <t>Izolacija DNK/RNK iz tkiva i parafinskih kalupa</t>
  </si>
  <si>
    <t xml:space="preserve">L026526   </t>
  </si>
  <si>
    <t>Izrada jednog neobojenog serijskog preparata</t>
  </si>
  <si>
    <t xml:space="preserve">L026534   </t>
  </si>
  <si>
    <t>Bojenje jednog serijskog preparata HE metodom</t>
  </si>
  <si>
    <t xml:space="preserve">L026542   </t>
  </si>
  <si>
    <t>EX TEMPORE analiza dobijenog materijala</t>
  </si>
  <si>
    <t xml:space="preserve">L026559   </t>
  </si>
  <si>
    <t>Konsultativna ili komparativna analiza bioptičkog materijala</t>
  </si>
  <si>
    <t xml:space="preserve">L026567   </t>
  </si>
  <si>
    <t>Konsultativna ili komparativna analiza materijala iz dostavljenih parafinskih blokova</t>
  </si>
  <si>
    <t xml:space="preserve">L026575   </t>
  </si>
  <si>
    <t>Konsultativni citološki pregled gotovih preparata</t>
  </si>
  <si>
    <t xml:space="preserve">L026633   </t>
  </si>
  <si>
    <t>Pregled promene na isečku sluznice usta odnosno gingive dobijene biopsijom</t>
  </si>
  <si>
    <t xml:space="preserve">L026716   </t>
  </si>
  <si>
    <t>Pregled uzorka sluzokože nosa dobijene biopsijom</t>
  </si>
  <si>
    <t xml:space="preserve">L026898   </t>
  </si>
  <si>
    <t>Pregled isečka traheje odnosno bronha dobijenog biopsijom</t>
  </si>
  <si>
    <t xml:space="preserve">L026914   </t>
  </si>
  <si>
    <t>Pregled sluzokože traheobronhijalnog stabla dobijena kateter biopsijom</t>
  </si>
  <si>
    <t xml:space="preserve">L026922   </t>
  </si>
  <si>
    <t>Pregled sadržaja traheobronhijalnog stabla dobijena fiberaspiracijom</t>
  </si>
  <si>
    <t xml:space="preserve">L026955   </t>
  </si>
  <si>
    <t>Pregled uzorka pluća dobijena iglenom biopsijom</t>
  </si>
  <si>
    <t xml:space="preserve">L026963   </t>
  </si>
  <si>
    <t>Pregled uzorka tkiva medijastinuma dobijena iglenom biopsijom</t>
  </si>
  <si>
    <t xml:space="preserve">L026971   </t>
  </si>
  <si>
    <t>Pregled uklonjene pleure</t>
  </si>
  <si>
    <t xml:space="preserve">L026989   </t>
  </si>
  <si>
    <t>Pregled resektata tumora pleure</t>
  </si>
  <si>
    <t xml:space="preserve">L026997   </t>
  </si>
  <si>
    <t>Pregled resektata zida grudnog koša (rebra i interkostalni prostori)</t>
  </si>
  <si>
    <t xml:space="preserve">L027003   </t>
  </si>
  <si>
    <t>Pregled promene na dijafragmi dobijena transtorakalnom operacijom</t>
  </si>
  <si>
    <t xml:space="preserve">L027011   </t>
  </si>
  <si>
    <t>Pregled delimično uklonjene traheje</t>
  </si>
  <si>
    <t xml:space="preserve">L027029   </t>
  </si>
  <si>
    <t>Pregled resekovanog bronha i traheje (sleeve)</t>
  </si>
  <si>
    <t xml:space="preserve">L027045   </t>
  </si>
  <si>
    <t>Pregled uklonjenog dela pluća sa tumorom</t>
  </si>
  <si>
    <t xml:space="preserve">L027060   </t>
  </si>
  <si>
    <t>Pregled emfizemske bule pluća dobijena resekcijom</t>
  </si>
  <si>
    <t xml:space="preserve">L027078   </t>
  </si>
  <si>
    <t>Pregled klinasto resekovanog pluća (subsegmentalno)</t>
  </si>
  <si>
    <t xml:space="preserve">L027086   </t>
  </si>
  <si>
    <t>Pregled resekovanog segmenta pluća</t>
  </si>
  <si>
    <t xml:space="preserve">L027094   </t>
  </si>
  <si>
    <t>Pregled uklonjenog režnja pluća</t>
  </si>
  <si>
    <t xml:space="preserve">L027102   </t>
  </si>
  <si>
    <t>Pregled dva uklonjena režnja pluća</t>
  </si>
  <si>
    <t xml:space="preserve">L027128   </t>
  </si>
  <si>
    <t>Pregled režnja pluća sa resektatom bronha</t>
  </si>
  <si>
    <t xml:space="preserve">L027144   </t>
  </si>
  <si>
    <t>Pregled plućnog krila</t>
  </si>
  <si>
    <t xml:space="preserve">L027177   </t>
  </si>
  <si>
    <t>Pregled plućnog krila sa delom glavnog bronha i traheje</t>
  </si>
  <si>
    <t xml:space="preserve">L027201   </t>
  </si>
  <si>
    <t>Pregled uklonjenog timusa</t>
  </si>
  <si>
    <t xml:space="preserve">L027219   </t>
  </si>
  <si>
    <t>Pregled resektata tumora medijastinuma</t>
  </si>
  <si>
    <t xml:space="preserve">L027227   </t>
  </si>
  <si>
    <t>Pregled dela uklonjenog perikarda</t>
  </si>
  <si>
    <t xml:space="preserve">L027235   </t>
  </si>
  <si>
    <t>Pregled bioptata velikih krvnih sudova</t>
  </si>
  <si>
    <t xml:space="preserve">L027276   </t>
  </si>
  <si>
    <t>Pregled bioptata perikarda</t>
  </si>
  <si>
    <t xml:space="preserve">L027300   </t>
  </si>
  <si>
    <t>Pregled resekovanog dela pretkomore odnosno komore</t>
  </si>
  <si>
    <t xml:space="preserve">L027318   </t>
  </si>
  <si>
    <t>Pregled srčanih zalistaka</t>
  </si>
  <si>
    <t xml:space="preserve">L027326   </t>
  </si>
  <si>
    <t>Pregled srčanih zalistaka sa papilarnim mišićima</t>
  </si>
  <si>
    <t xml:space="preserve">L027334   </t>
  </si>
  <si>
    <t>Pregled embolusa odnosno tromba</t>
  </si>
  <si>
    <t xml:space="preserve">L027342   </t>
  </si>
  <si>
    <t>Pregled tumora srca</t>
  </si>
  <si>
    <t xml:space="preserve">L027367   </t>
  </si>
  <si>
    <t>Pregled jednog limfnog čvora</t>
  </si>
  <si>
    <t xml:space="preserve">L027375   </t>
  </si>
  <si>
    <t>Pregled anatomske grupe limfnih čvorova</t>
  </si>
  <si>
    <t xml:space="preserve">L027433   </t>
  </si>
  <si>
    <t>Pregled uklonjenog tumora dojke</t>
  </si>
  <si>
    <t xml:space="preserve">L027508   </t>
  </si>
  <si>
    <t>Pregled delimično uklonjene štitnjače</t>
  </si>
  <si>
    <t xml:space="preserve">L027516   </t>
  </si>
  <si>
    <t>Pregled uklonjenog lobusa štitnjače sa istmusom</t>
  </si>
  <si>
    <t xml:space="preserve">L027524   </t>
  </si>
  <si>
    <t>Pregled cele štitnjače</t>
  </si>
  <si>
    <t xml:space="preserve">L027623   </t>
  </si>
  <si>
    <t>Pregled uklonjenog jednjaka</t>
  </si>
  <si>
    <t xml:space="preserve">L027656   </t>
  </si>
  <si>
    <t>Pregled delimično resekovanog želuca</t>
  </si>
  <si>
    <t xml:space="preserve">L027722   </t>
  </si>
  <si>
    <t>Pregled uklonjenog repa pankreasa sa slezinom</t>
  </si>
  <si>
    <t xml:space="preserve">L027748   </t>
  </si>
  <si>
    <t>Pregled dela debelog creva</t>
  </si>
  <si>
    <t xml:space="preserve">L027821   </t>
  </si>
  <si>
    <t>Pregled hirurški uklonjene promene u jetri</t>
  </si>
  <si>
    <t xml:space="preserve">L027854   </t>
  </si>
  <si>
    <t>Pregled žučne kese</t>
  </si>
  <si>
    <t xml:space="preserve">L027870   </t>
  </si>
  <si>
    <t>Pregled apendiksa</t>
  </si>
  <si>
    <t xml:space="preserve">L027912   </t>
  </si>
  <si>
    <t>Pregled tumora omentuma odnosno peritoneuma odnosno retroperitoneuma</t>
  </si>
  <si>
    <t xml:space="preserve">L027920   </t>
  </si>
  <si>
    <t>Pregled slezine</t>
  </si>
  <si>
    <t xml:space="preserve">L027938   </t>
  </si>
  <si>
    <t>Pregled bioptata kože</t>
  </si>
  <si>
    <t xml:space="preserve">L027953   </t>
  </si>
  <si>
    <t>Pregled promene na koži sa određivanjem granica</t>
  </si>
  <si>
    <t xml:space="preserve">L027995   </t>
  </si>
  <si>
    <t>Pregled tumora mekih tkiva bez određivanja granica</t>
  </si>
  <si>
    <t xml:space="preserve">L028001   </t>
  </si>
  <si>
    <t>Pregled tumora mekih tkiva sa određivanjem granica</t>
  </si>
  <si>
    <t xml:space="preserve">L029413   </t>
  </si>
  <si>
    <t>Citološki pregled ostalih razmaza</t>
  </si>
  <si>
    <t xml:space="preserve">L029462   </t>
  </si>
  <si>
    <t>Pregled materijala dobijenog Touch metodom</t>
  </si>
  <si>
    <t xml:space="preserve">L029470   </t>
  </si>
  <si>
    <t>Pregled materijala dobijenog bronhoalveolarno lavažom</t>
  </si>
  <si>
    <t xml:space="preserve">L029488   </t>
  </si>
  <si>
    <t>Pregled materijala dobijenog punkcijom tankom iglom (FNA): štitnjače ili limfnog čvora ili potkožnih i drugih tumora</t>
  </si>
  <si>
    <t xml:space="preserve">L029496   </t>
  </si>
  <si>
    <t>Pregled parafinskog bloka punktata</t>
  </si>
  <si>
    <t xml:space="preserve">L029512   </t>
  </si>
  <si>
    <t>Pregled razmaza punktata</t>
  </si>
  <si>
    <t xml:space="preserve">L029520   </t>
  </si>
  <si>
    <t>Pregled razmaza sputuma</t>
  </si>
  <si>
    <t xml:space="preserve">L029579   </t>
  </si>
  <si>
    <t>Analiza imunohistohemijskog preparata primenom jednog antitela - metodom dvostrukog bojenja</t>
  </si>
  <si>
    <t xml:space="preserve">L029595   </t>
  </si>
  <si>
    <t>Analiza imunohistohemijskog preparata primenom jednog pripremljenog antitela - RTU</t>
  </si>
  <si>
    <t xml:space="preserve">L029603   </t>
  </si>
  <si>
    <t>Analiza imunohistohemijskog preparata primenom standardnog seta jednog antitela (kita)</t>
  </si>
  <si>
    <t xml:space="preserve">L029660   </t>
  </si>
  <si>
    <t>Dokazivanje amiloida</t>
  </si>
  <si>
    <t xml:space="preserve">L029678   </t>
  </si>
  <si>
    <t>Dokazivanje Gram pozitivnih i Gram negativnih bakterija u tkivu</t>
  </si>
  <si>
    <t xml:space="preserve">L029710   </t>
  </si>
  <si>
    <t>Dokazivanje prisustva acidorezistentnih bacila u tkivu</t>
  </si>
  <si>
    <t xml:space="preserve">L029728   </t>
  </si>
  <si>
    <t>Dokazivanje prisustva elastičnih vlakana</t>
  </si>
  <si>
    <t xml:space="preserve">L029744   </t>
  </si>
  <si>
    <t>Dokazivanje prisustva glikogena</t>
  </si>
  <si>
    <t xml:space="preserve">L029751   </t>
  </si>
  <si>
    <t>Dokazivanje prisustva gljivica u tkivu, metodom srebra</t>
  </si>
  <si>
    <t xml:space="preserve">L029769   </t>
  </si>
  <si>
    <t>Dokazivanje prisustva masti</t>
  </si>
  <si>
    <t xml:space="preserve">L029785   </t>
  </si>
  <si>
    <t>Dokazivanje prisustva neutralnih i kiselih mucina</t>
  </si>
  <si>
    <t xml:space="preserve">L029793   </t>
  </si>
  <si>
    <t>Dokazivanje prisustva pigmenta u tkivu</t>
  </si>
  <si>
    <t xml:space="preserve">L029835   </t>
  </si>
  <si>
    <t>Obrada i analiza tkiva primenom dekalcinacije (Dekalcinat)</t>
  </si>
  <si>
    <t xml:space="preserve">L029850   </t>
  </si>
  <si>
    <t>Klinička obdukcija</t>
  </si>
  <si>
    <t xml:space="preserve">L029884   </t>
  </si>
  <si>
    <t>Specijalna obdukcija</t>
  </si>
  <si>
    <t xml:space="preserve">L029892   </t>
  </si>
  <si>
    <t>Druge metode mikroskopije (morfometrija, tkivni mikroerej, izrada fotodokumentacije, evidencije i ostale metode, ostali tipovi patohistoloških analiza)</t>
  </si>
  <si>
    <t xml:space="preserve">L030007   </t>
  </si>
  <si>
    <t>RT PCR na tkivnom uzorku u histopatologiji</t>
  </si>
  <si>
    <t>0030040</t>
  </si>
  <si>
    <t>L01CA02</t>
  </si>
  <si>
    <t>VINCRISTINE</t>
  </si>
  <si>
    <t>ampule</t>
  </si>
  <si>
    <t>5 x 1 mg/ml</t>
  </si>
  <si>
    <t>0030111</t>
  </si>
  <si>
    <t>L01CB01</t>
  </si>
  <si>
    <t>ETOPOSIDE</t>
  </si>
  <si>
    <t>koncentrat za rastvor za infuziju</t>
  </si>
  <si>
    <t>1 po 5ml (100mg/5ml)</t>
  </si>
  <si>
    <t>0030122</t>
  </si>
  <si>
    <t>SINTOPOZID</t>
  </si>
  <si>
    <t>0030240</t>
  </si>
  <si>
    <t>L01CA04</t>
  </si>
  <si>
    <t>VINORELSIN</t>
  </si>
  <si>
    <t>1 po 1ml (10mg/1ml)</t>
  </si>
  <si>
    <t>0030241</t>
  </si>
  <si>
    <t>1 po 5ml (50mg/5ml)</t>
  </si>
  <si>
    <t>0030242</t>
  </si>
  <si>
    <t>VINORELBIN Ebewe</t>
  </si>
  <si>
    <t>0030243</t>
  </si>
  <si>
    <t>bocica</t>
  </si>
  <si>
    <t>1 po 10</t>
  </si>
  <si>
    <t>0031224</t>
  </si>
  <si>
    <t>L01XA01</t>
  </si>
  <si>
    <t>SINPLATIN</t>
  </si>
  <si>
    <t>1 po 50ml (50mg/50ml)</t>
  </si>
  <si>
    <t>0031306</t>
  </si>
  <si>
    <t>L01XA02</t>
  </si>
  <si>
    <t>CARBOPLASIN</t>
  </si>
  <si>
    <t>1 po 15ml (10mg/1ml)</t>
  </si>
  <si>
    <t>0031332</t>
  </si>
  <si>
    <t>CISPLATIN</t>
  </si>
  <si>
    <t>1 po 50 mg/100 ml</t>
  </si>
  <si>
    <t>0031500</t>
  </si>
  <si>
    <t>L01AA01</t>
  </si>
  <si>
    <t>ENDOXAN</t>
  </si>
  <si>
    <t>prašak za rastvor za injekciju</t>
  </si>
  <si>
    <t>1 po 500 mg</t>
  </si>
  <si>
    <t>L01DB01</t>
  </si>
  <si>
    <t>0034431</t>
  </si>
  <si>
    <t>L01BC05</t>
  </si>
  <si>
    <t>GEMCITABIN EBEWE</t>
  </si>
  <si>
    <t>1 po 25ml (40mg/ml)</t>
  </si>
  <si>
    <t>0034432</t>
  </si>
  <si>
    <t>1 po 5ml (40mg/ml)</t>
  </si>
  <si>
    <t>0039020</t>
  </si>
  <si>
    <t>L01CD02</t>
  </si>
  <si>
    <t>SINDAXEL</t>
  </si>
  <si>
    <t>1 po 30 mg/ 5 ml</t>
  </si>
  <si>
    <t>0039021</t>
  </si>
  <si>
    <t>1 po 100 mg/ 16,67 ml</t>
  </si>
  <si>
    <t>0039350</t>
  </si>
  <si>
    <t>L01CD01</t>
  </si>
  <si>
    <t>PACLITAXEL EBEWE</t>
  </si>
  <si>
    <t>1 po 5 ml (30mg/5 ml)</t>
  </si>
  <si>
    <t>0039351</t>
  </si>
  <si>
    <t>1 po 100 mg/16,7 ml</t>
  </si>
  <si>
    <t>0039727</t>
  </si>
  <si>
    <t>DOCETAXEL</t>
  </si>
  <si>
    <t>1 po 1 ml (20 mg/1 ml)</t>
  </si>
  <si>
    <t>0039728</t>
  </si>
  <si>
    <t>1 po 4 ml (80 mg/4 ml)</t>
  </si>
  <si>
    <t>0033191</t>
  </si>
  <si>
    <t>DOXORUBICIN</t>
  </si>
  <si>
    <t>injekcija</t>
  </si>
  <si>
    <t>1 po 25 ml ( 50 mg/25ml)</t>
  </si>
  <si>
    <t>1039850</t>
  </si>
  <si>
    <t>PATAXEL</t>
  </si>
  <si>
    <t>1 po 16,7 ml, 100 mg/16,7 ml</t>
  </si>
  <si>
    <t>1039852</t>
  </si>
  <si>
    <t>1 po 5 ml, 30 mg/5 ml</t>
  </si>
  <si>
    <t>prašak</t>
  </si>
  <si>
    <t>1 x 500mg</t>
  </si>
  <si>
    <t>0034669</t>
  </si>
  <si>
    <t>PEMETREXED Alvogen</t>
  </si>
  <si>
    <t>0034700</t>
  </si>
  <si>
    <t>PEMETREXED Pharmas</t>
  </si>
  <si>
    <t>bočica</t>
  </si>
  <si>
    <t>0059010</t>
  </si>
  <si>
    <t>ZITOMERA</t>
  </si>
  <si>
    <t xml:space="preserve">1 po 5 ml </t>
  </si>
  <si>
    <t>GIOTRIF</t>
  </si>
  <si>
    <t>tabeta</t>
  </si>
  <si>
    <t>28 po 20 mg</t>
  </si>
  <si>
    <t>28 po 30 mg</t>
  </si>
  <si>
    <t>28 po 40 mg</t>
  </si>
  <si>
    <t>IRESSA</t>
  </si>
  <si>
    <t>tableta</t>
  </si>
  <si>
    <t>30 po 250 mg</t>
  </si>
  <si>
    <t>TARCEVA</t>
  </si>
  <si>
    <t>30 po 150 mg</t>
  </si>
  <si>
    <t>INOPRAN</t>
  </si>
  <si>
    <t>blister</t>
  </si>
  <si>
    <t>Grudna hirurgija</t>
  </si>
  <si>
    <t>UM000001</t>
  </si>
  <si>
    <t>MREŽICA</t>
  </si>
  <si>
    <t>UM000004</t>
  </si>
  <si>
    <t>STAPLERI</t>
  </si>
  <si>
    <t>UM000005</t>
  </si>
  <si>
    <t>OSTALI UGRADNI MATERIJAL</t>
  </si>
  <si>
    <t>UM000023</t>
  </si>
  <si>
    <t>Punjenje za staplere</t>
  </si>
  <si>
    <t>SM000123</t>
  </si>
  <si>
    <t>TRAHEOBRONHIJALNI STENT</t>
  </si>
  <si>
    <t>56307-00</t>
  </si>
  <si>
    <t>Компјутеризована томографија грудног коша са интравенском применом контрастног средства</t>
  </si>
  <si>
    <t>56301-00</t>
  </si>
  <si>
    <t>Компјутеризована томографија грудног коша</t>
  </si>
  <si>
    <t>L000182</t>
  </si>
  <si>
    <t>Beta-glukozidaza u krvi</t>
  </si>
  <si>
    <t>L002378</t>
  </si>
  <si>
    <t>Feritin u serumu - nefelometrijom</t>
  </si>
  <si>
    <t>L002600</t>
  </si>
  <si>
    <t>Glukoza u serumu - POCT metodom</t>
  </si>
  <si>
    <t>L008979</t>
  </si>
  <si>
    <t>Celokupni pregled urina - ručno</t>
  </si>
  <si>
    <t>L009910</t>
  </si>
  <si>
    <t>Fosfor, neorganski u dnevnom urinu</t>
  </si>
  <si>
    <t>L014167</t>
  </si>
  <si>
    <t>Određivanje broja retikulocita u krvi - automatski</t>
  </si>
  <si>
    <t>30320-00</t>
  </si>
  <si>
    <t>Eksploracija medijastinuma pristupom kroz medijastinotomiju</t>
  </si>
  <si>
    <t>30375-10</t>
  </si>
  <si>
    <t>Šav perforiranog ulkusa</t>
  </si>
  <si>
    <t>30390-00</t>
  </si>
  <si>
    <t>Laparoskopija</t>
  </si>
  <si>
    <t>30394-00</t>
  </si>
  <si>
    <t>Drenaža intra-abdominalnog apscesa, hematoma ili ciste</t>
  </si>
  <si>
    <t>30481-00</t>
  </si>
  <si>
    <t>Inicijalna ugradnja cevi perkutane endoskopske gastrostome (PEG)</t>
  </si>
  <si>
    <t>30541-00</t>
  </si>
  <si>
    <t>Transhijatalna ezofagektomija sa ezofago-gastroplastikom i ezofago-gastro anastomozom na vratu</t>
  </si>
  <si>
    <t>31235-00</t>
  </si>
  <si>
    <t>Ekscizija lezije(a) na koži i potkožnom tkivu ostalih oblasti na glavi</t>
  </si>
  <si>
    <t>38450-00</t>
  </si>
  <si>
    <t>Transtorakalna drenaža perikarda</t>
  </si>
  <si>
    <t>38453-04</t>
  </si>
  <si>
    <t>Resekcija endotrahealnog suženja (stenoze) sa anastomozom</t>
  </si>
  <si>
    <t>38456-05</t>
  </si>
  <si>
    <t>Ekscizija lezije perikarda</t>
  </si>
  <si>
    <t>43987-00</t>
  </si>
  <si>
    <t>Ekscizija intratorakalnog tumora nervnog porekla</t>
  </si>
  <si>
    <t>90162-00</t>
  </si>
  <si>
    <t>Ostale procedure u vezi sa trahejom</t>
  </si>
  <si>
    <t>90347-01</t>
  </si>
  <si>
    <t>Insuflacija vazduha u peritonealnu šupljinu</t>
  </si>
  <si>
    <t>90582-00</t>
  </si>
  <si>
    <t>Ušivanje ligamenta, neklasifikovano na drugom mestu</t>
  </si>
  <si>
    <t>92513-49</t>
  </si>
  <si>
    <t>Infiltracija lokalnog anestetika, ASA 49</t>
  </si>
  <si>
    <t>92513-90</t>
  </si>
  <si>
    <t>Infiltracija lokalnog anestetika, ASA 90</t>
  </si>
  <si>
    <t>92515-20</t>
  </si>
  <si>
    <t>Sedacija, ASA 20</t>
  </si>
  <si>
    <t>92515-30</t>
  </si>
  <si>
    <t>Sedacija, ASA 30</t>
  </si>
  <si>
    <t>92519-10</t>
  </si>
  <si>
    <t>Intravenska regionalna anestezija, ASA 10</t>
  </si>
  <si>
    <t>Savetovanje ili informisanje medicinskog osoblja o načinu primene leka (rekonstituisanje, put primene, dužina davanja injekcije/infuzije, interakcije in vitro...)</t>
  </si>
  <si>
    <t>Provera mogućih interakcija među primenjenim lekovima</t>
  </si>
  <si>
    <t>Uzorkovanje i slanje materijala za laboratorijsko ispitivanje</t>
  </si>
  <si>
    <t>11503-00</t>
  </si>
  <si>
    <t>Merenje snage disajnih mišića uključujući transdijafragmalne ili ezofagealne pritiske</t>
  </si>
  <si>
    <t>13312-00</t>
  </si>
  <si>
    <t>Vađenje krvi novorođenčeta u dijagnostičke svrhe</t>
  </si>
  <si>
    <t>18228-00</t>
  </si>
  <si>
    <t>Intrapleuralna blokada</t>
  </si>
  <si>
    <t>18276-00</t>
  </si>
  <si>
    <t>Davanje anestetičkog sredstva oko paravertebralnog nerva na višestrukim nivoima</t>
  </si>
  <si>
    <t>30010-00</t>
  </si>
  <si>
    <t>Previjanje opekotine, manje od 10% površine tela je previjeno</t>
  </si>
  <si>
    <t>30096-00</t>
  </si>
  <si>
    <t>Biopsija skalenskog čvora</t>
  </si>
  <si>
    <t>30223-01</t>
  </si>
  <si>
    <t>Incizija i drenaža apscesa kože i potkožnog tkiva</t>
  </si>
  <si>
    <t>34533-00</t>
  </si>
  <si>
    <t>Izolovana perfuzija ekstremiteta</t>
  </si>
  <si>
    <t>35303-06</t>
  </si>
  <si>
    <t>Perkutana transluminalna angioplastika balonom</t>
  </si>
  <si>
    <t>90660-00</t>
  </si>
  <si>
    <t>Primena sredstva u koži i potkožnom tkivu</t>
  </si>
  <si>
    <t>92050-00</t>
  </si>
  <si>
    <t>Uklanjanje medijastinalnog drena</t>
  </si>
  <si>
    <t>92073-00</t>
  </si>
  <si>
    <t>Ispiranje gastrostome ili enterostome</t>
  </si>
  <si>
    <t>92077-00</t>
  </si>
  <si>
    <t>Ostala ispiranja rektuma</t>
  </si>
  <si>
    <t>92100-00</t>
  </si>
  <si>
    <t>Ispiranje ureterostome ili ureteralnog katetera</t>
  </si>
  <si>
    <t>92119-00</t>
  </si>
  <si>
    <t>Uklanjanje ostalih drenažnih sistema urinarnog sistema</t>
  </si>
  <si>
    <t>96067-00</t>
  </si>
  <si>
    <t>Savetovanje ili podučavanje o ishrani/dnevnom unosu hrane</t>
  </si>
  <si>
    <t>96071-00</t>
  </si>
  <si>
    <t>Savetovanje ili podučavanje o pomagalima ili uređajima za prilagođavanje</t>
  </si>
  <si>
    <t>96073-00</t>
  </si>
  <si>
    <t>Savetovanje ili podučavanje o štetnosti supstanci koje uzrokuju zavisnost</t>
  </si>
  <si>
    <t>96075-00</t>
  </si>
  <si>
    <t>Savetovanje ili podučavanje o brizi o samom sebi</t>
  </si>
  <si>
    <t>96197-01</t>
  </si>
  <si>
    <t>Intramuskularno davanje farmakološkog sredstva, trombolitičko sredstvo</t>
  </si>
  <si>
    <t>96197-04</t>
  </si>
  <si>
    <t>Intramuskularno davanje farmakološkog sredstva, antidot</t>
  </si>
  <si>
    <t>96197-08</t>
  </si>
  <si>
    <t>Intramuskularno davanje farmakološkog sredstva, elektrolit</t>
  </si>
  <si>
    <t>96198-02</t>
  </si>
  <si>
    <t>Intratekalno davanje farmakološkog sredstva, anti-infektivno sredstvo</t>
  </si>
  <si>
    <t>96198-08</t>
  </si>
  <si>
    <t>Intratekalno davanje farmakološkog sredstva, elektrolit</t>
  </si>
  <si>
    <t>96200-02</t>
  </si>
  <si>
    <t>Subkutano davanje farmakološkog sredstva, anti-infektivno sredstvo</t>
  </si>
  <si>
    <t>96201-02</t>
  </si>
  <si>
    <t>Intrakavitarno davanje farmakološkog sredstva, anti-infektivno sredstvo</t>
  </si>
  <si>
    <t>96202-01</t>
  </si>
  <si>
    <t>Enteralno davanje farmakološkog sredstva, trombolitičko sredstvo</t>
  </si>
  <si>
    <t>96202-04</t>
  </si>
  <si>
    <t>Enteralno davanje farmakološkog sredstva, antidot</t>
  </si>
  <si>
    <t>96205-00</t>
  </si>
  <si>
    <t>Neki drugi način davanja farmakološkog sredstva, antineoplastičko sredstvo</t>
  </si>
  <si>
    <t>96205-09</t>
  </si>
  <si>
    <t>Neki drugi način davanja farmakološkog sredstva, drugo i neklasifikovano farmakološko sredstvo</t>
  </si>
  <si>
    <t>96206-00</t>
  </si>
  <si>
    <t>Nenaznačen način davanja farmakološkog sredstva, antineoplastičko sredstvo</t>
  </si>
  <si>
    <t>96206-06</t>
  </si>
  <si>
    <t>Nenaznačen način davanja farmakološkog sredstva, insulin</t>
  </si>
  <si>
    <t>L013953</t>
  </si>
  <si>
    <t>Azot-monoksid u izdahnutom vazduhu</t>
  </si>
  <si>
    <t>L017046</t>
  </si>
  <si>
    <t>Antitela na oksidovani lipoprotein male gustine (anti-oxLDL) IgG klase u serumu - ELISA</t>
  </si>
  <si>
    <t>L019216</t>
  </si>
  <si>
    <t>Bakteriološki pregled brisa ždrela na kliconoštvo (S. pyogenes, S. aureus. H. influenzae...)</t>
  </si>
  <si>
    <t>L019869</t>
  </si>
  <si>
    <t>Hemokultura aerobno, konvencionalna</t>
  </si>
  <si>
    <t>L019885</t>
  </si>
  <si>
    <t>Hemokultura anaerobno, konvencionalna</t>
  </si>
  <si>
    <t>L020770</t>
  </si>
  <si>
    <t xml:space="preserve">Uzimanje nazofaringealnog i/ili orofaringealnog brisa za pregled na prisustvo SARS-CoV-2 virusa u transportnu podlogu, u ambulanti </t>
  </si>
  <si>
    <t>L020772</t>
  </si>
  <si>
    <t>Izolacija RNK virusa SARS-CoV-2 iz biološkog materijala</t>
  </si>
  <si>
    <t>L020773</t>
  </si>
  <si>
    <t>Uzimanje uzorka krvi punkcijom za dokazivanje prisustva antitela na virus SARS-CoV-2, u ambulanti</t>
  </si>
  <si>
    <t>L025179</t>
  </si>
  <si>
    <t>Imunohistohemijsko bojenje od posebnog znаčаjа zа terаpiju</t>
  </si>
  <si>
    <t>L026906</t>
  </si>
  <si>
    <t>Pregled uklonjenog stranog tela dobijenog bronhoskopijom</t>
  </si>
  <si>
    <t>L026948</t>
  </si>
  <si>
    <t>Pregled uzorka pleure dobijena iglenom biopsijom</t>
  </si>
  <si>
    <t>L027540</t>
  </si>
  <si>
    <t>Pregled uklonjene paratireoidne žlezde odnosno žlezdi</t>
  </si>
  <si>
    <t>L027904</t>
  </si>
  <si>
    <t>Pregled isečka omentuma, peritoneuma dobijena biopsijom</t>
  </si>
  <si>
    <t>15521-00</t>
  </si>
  <si>
    <t>Planiranje eksterne terapije i doziranje pomoću CT kompjuterskog interfejsa, srednje kompleksna</t>
  </si>
  <si>
    <t>15556-00</t>
  </si>
  <si>
    <t>Planiranje eksterne terapije i doziranje pomoću CT kompjuterskog interfejsa za preciznu trodimenzionalnu konformalnu radijacionu terapiju [3D-CRT]</t>
  </si>
  <si>
    <t>56301-01</t>
  </si>
  <si>
    <t>Kompjuterizovana tomografija grudnog koša i abdomena</t>
  </si>
  <si>
    <t>57350-07</t>
  </si>
  <si>
    <t>Spiralna angiografija kompjuterizovanom tomografijom donjih ekstremiteta, sa intravenskom primenom kontrastnog sredstva</t>
  </si>
  <si>
    <t>57901-00</t>
  </si>
  <si>
    <t>58912-00</t>
  </si>
  <si>
    <t>Radiografsko snimanje farinksa, ezofagusa, želuca ili duodenuma sa primenom pozitivnog kontrastnog sredstva i prolazom do kolona</t>
  </si>
  <si>
    <t>90765-01</t>
  </si>
  <si>
    <t>Izrada i podešavanje imobilizacijskih uređaja, srednje kompleksna</t>
  </si>
  <si>
    <t>90765-02</t>
  </si>
  <si>
    <t>Izrada i podešavanje imobilizacijskog uređaja, kompleksna</t>
  </si>
  <si>
    <t>U1525401</t>
  </si>
  <si>
    <t>КЛИНИКА ЗА ОПСТРУКТИВНЕ БОЛЕСТИ ПЛУЋА И АКУТНЕ ПНЕУМОПАТИЈЕ</t>
  </si>
  <si>
    <t>ОДЕЉЕЊЕ  ЗА ПРИЈЕМ И ЗБРИЊАВАЊЕ УРГЕНТНИХ СТАЊА И СПЕЦИЈАЛИСТИЧКО-КОНСУЛТАТИВНЕ ПРЕГЛЕДЕ</t>
  </si>
  <si>
    <t>ОДЕЉЕЊЕ ЗА СПЕЦИЈАЛИСТИЧКО-КОНСУЛТАТИВНЕ ПРЕГЛЕДЕ И ДИЈАГНОСТИКУ НОВИ САД</t>
  </si>
  <si>
    <t>Дневна болница за хемиотерапију</t>
  </si>
  <si>
    <t>Клинике, Заједничке мед. Службе,</t>
  </si>
  <si>
    <t>Заједничке немедицинске службе</t>
  </si>
  <si>
    <t>ОБРАЗЛОЖЕЊЕ (збирна табела)</t>
  </si>
  <si>
    <r>
      <t xml:space="preserve">уз </t>
    </r>
    <r>
      <rPr>
        <sz val="10.5"/>
        <rFont val="Cambria"/>
        <family val="1"/>
        <charset val="238"/>
      </rPr>
      <t>Планске табеле</t>
    </r>
    <r>
      <rPr>
        <sz val="12"/>
        <rFont val="Cambria"/>
        <family val="1"/>
        <charset val="238"/>
      </rPr>
      <t xml:space="preserve"> – Кадар у здравственој установи</t>
    </r>
  </si>
  <si>
    <r>
      <rPr>
        <b/>
        <i/>
        <sz val="12"/>
        <rFont val="Times New Roman"/>
        <family val="1"/>
        <charset val="238"/>
      </rPr>
      <t>ОБРАЗЛОЖЕЊЕ:</t>
    </r>
    <r>
      <rPr>
        <sz val="12"/>
        <rFont val="Times New Roman"/>
        <family val="1"/>
        <charset val="238"/>
      </rPr>
      <t xml:space="preserve"> Број запослених  на одређено време </t>
    </r>
    <r>
      <rPr>
        <b/>
        <sz val="11"/>
        <rFont val="Arial"/>
        <family val="2"/>
        <charset val="238"/>
      </rPr>
      <t>31</t>
    </r>
    <r>
      <rPr>
        <sz val="12"/>
        <rFont val="Times New Roman"/>
        <family val="1"/>
        <charset val="238"/>
      </rPr>
      <t xml:space="preserve">, (примљени због одлива кадрова на неодређено време),  исказани у предпоследњој колони табеле се финансира из средстава обавезног здравственог осигурања, тако да укупан број уговорених радника износи </t>
    </r>
    <r>
      <rPr>
        <b/>
        <sz val="12"/>
        <rFont val="Arial"/>
        <family val="2"/>
        <charset val="238"/>
      </rPr>
      <t>569+31=600</t>
    </r>
    <r>
      <rPr>
        <sz val="12"/>
        <rFont val="Times New Roman"/>
        <family val="1"/>
        <charset val="238"/>
      </rPr>
      <t xml:space="preserve"> уговорена радника.</t>
    </r>
  </si>
  <si>
    <t>Институт за плућне болести Војводине</t>
  </si>
  <si>
    <t>Дневна болница АТД Нови Сад</t>
  </si>
  <si>
    <t>Дневна болница - Радиотерапија</t>
  </si>
  <si>
    <t>Дневна болница - Бронхоскопија</t>
  </si>
  <si>
    <t>Дневна болница - К1 *</t>
  </si>
  <si>
    <t>Дневна болница - К2 *</t>
  </si>
  <si>
    <t>Дневна болница - К3 *</t>
  </si>
  <si>
    <t>Дневна болница - К5 *</t>
  </si>
  <si>
    <t>* Због пандемије у 2020 доста активности пребачено у дневне болнице и у план за 2021 је узета реализација из 2020</t>
  </si>
  <si>
    <t>00205009</t>
  </si>
  <si>
    <t>Materijal CVVH</t>
  </si>
  <si>
    <t>00205010</t>
  </si>
  <si>
    <t>Materijal CVVHD</t>
  </si>
  <si>
    <t>00205012</t>
  </si>
  <si>
    <t>Materijal CVVHDF</t>
  </si>
  <si>
    <t>SM180012</t>
  </si>
  <si>
    <t>Filteri za eritrocite filtrirani naknadno, LEUCOLAB LCG2, Macopharma, Francuska</t>
  </si>
  <si>
    <t>SM180013</t>
  </si>
  <si>
    <t>Filteri za trombocite filtirani naknadno, IMUGARD III-PL, TERUMO CORPORATION</t>
  </si>
  <si>
    <t>SM180015</t>
  </si>
  <si>
    <t>Setovi za donorske aferezne postupke (trombocite) kompatibilni tipu aparata  TRIMA Accel,TRIMA ACCEL LRS PLATELET, PLASMA, RBC SET, TERUMO BCT</t>
  </si>
  <si>
    <t>bočica staklena</t>
  </si>
  <si>
    <t xml:space="preserve">DOXORUBICIN </t>
  </si>
  <si>
    <t>L01XE03</t>
  </si>
  <si>
    <t>30 po100mg.</t>
  </si>
  <si>
    <t>L01XE35</t>
  </si>
  <si>
    <t>TAGRISO</t>
  </si>
  <si>
    <t>tablete</t>
  </si>
  <si>
    <t>30 x 80mg</t>
  </si>
  <si>
    <t>L01XE36</t>
  </si>
  <si>
    <t>ALECENSA</t>
  </si>
  <si>
    <t>kapsule</t>
  </si>
  <si>
    <t>224x150mg</t>
  </si>
  <si>
    <t>0039403</t>
  </si>
  <si>
    <t>L01XC18</t>
  </si>
  <si>
    <t xml:space="preserve">KEYTRUDA </t>
  </si>
  <si>
    <t>100mg</t>
  </si>
  <si>
    <t>Prijava sumnje na zarazno oboljenje</t>
  </si>
  <si>
    <t xml:space="preserve">U150371 </t>
  </si>
  <si>
    <t>U1150601</t>
  </si>
  <si>
    <t>U1150602</t>
  </si>
  <si>
    <t>90661-00</t>
  </si>
  <si>
    <t>Ostale incizije kože i potkožnog tkiva</t>
  </si>
  <si>
    <t>90765-00</t>
  </si>
  <si>
    <t>Izrada i podešavanje uređaja za imobilizaciju, jednostavna</t>
  </si>
  <si>
    <t>92035-00</t>
  </si>
  <si>
    <t>Druge intubacije respiratornog trakta</t>
  </si>
  <si>
    <t>92128-00</t>
  </si>
  <si>
    <t>Merenje urinarne manometrije</t>
  </si>
  <si>
    <t>U9217902</t>
  </si>
  <si>
    <t>96020-00</t>
  </si>
  <si>
    <t>Procena integriteta kože</t>
  </si>
  <si>
    <t>96021-00</t>
  </si>
  <si>
    <t>Procena samostalnosti</t>
  </si>
  <si>
    <t>96076-00</t>
  </si>
  <si>
    <t>Savetovanje ili podučavanje o čuvanju zdravlja</t>
  </si>
  <si>
    <t>U8188702</t>
  </si>
  <si>
    <t>U1150371</t>
  </si>
  <si>
    <t xml:space="preserve">96022-00 </t>
  </si>
  <si>
    <t>Procena održavanja zdravlja ili oporavka</t>
  </si>
  <si>
    <t xml:space="preserve">96024-00 </t>
  </si>
  <si>
    <t xml:space="preserve">Procena potrebe za uredjajem ili opremom koja služi kao pomoć </t>
  </si>
  <si>
    <t xml:space="preserve">96025-00 </t>
  </si>
  <si>
    <t>Revizija uređaja ili opreme koja služi kao pomoć</t>
  </si>
  <si>
    <t xml:space="preserve">96090-00 </t>
  </si>
  <si>
    <t>Ostala savetovanja i podučavanja</t>
  </si>
  <si>
    <t>U8179806</t>
  </si>
  <si>
    <t>U8179903</t>
  </si>
  <si>
    <t>U8179904</t>
  </si>
  <si>
    <t>U8179905</t>
  </si>
  <si>
    <t>L021584</t>
  </si>
  <si>
    <t>Molekularna dijagnoza Candida ili Aspergillus u uzorku - PCR</t>
  </si>
  <si>
    <t>L020495</t>
  </si>
  <si>
    <t>Dokazivanje RNA respiratornih virusa (Influenza, RSV, Morbilli, Rubella, Mumps i dr.) - Real-time PCR</t>
  </si>
  <si>
    <t>L019703</t>
  </si>
  <si>
    <t>Detekcija bakterijskog genoma molekularnom metodom u uzorcima i/ili kulturi (Chlamydia trachomatis, Neisseria gonorrhoeae, Mycoplasma pneumoniae, Helicobacter pylori Neisseria meningitidis, Haemophilus influenza. Streptococcus pneumoniae i dr.) - PCR</t>
  </si>
  <si>
    <t>L019521</t>
  </si>
  <si>
    <t>Detekcija mec a gena rezistencije kod Staphylococcus vrsta - PCR</t>
  </si>
  <si>
    <t>L010447</t>
  </si>
  <si>
    <t>Mokraćna kiselina u dnevnom urinu</t>
  </si>
  <si>
    <t>L010421</t>
  </si>
  <si>
    <t>Merenje zapremine 24h-urina, dnevnog urina</t>
  </si>
  <si>
    <t>L030049</t>
  </si>
  <si>
    <t>Izolаcijа DNK bаkterijа, gljivа ili pаrаzitа iz biološkog mаterijаlа</t>
  </si>
  <si>
    <t>L030031</t>
  </si>
  <si>
    <t>Izolаcijа DNK ili RNK virusа iz biološkog mаterijаlа</t>
  </si>
  <si>
    <t>L029504</t>
  </si>
  <si>
    <t>Pregled razmaza likvora</t>
  </si>
  <si>
    <t>L029033</t>
  </si>
  <si>
    <t>Pregled uzorka nerva i gangliona dobijena biopsijom</t>
  </si>
  <si>
    <t>L028076</t>
  </si>
  <si>
    <t>Pregled bioptata kostne srži</t>
  </si>
  <si>
    <t>L028050</t>
  </si>
  <si>
    <t>Pregled amputiranog ekstremiteta zbog tumora mekih tkiva sa određivanjem granica</t>
  </si>
  <si>
    <t>L028019</t>
  </si>
  <si>
    <t>Pregled dela tumora mekih tkiva</t>
  </si>
  <si>
    <t>L027797</t>
  </si>
  <si>
    <t>Pregled celog kolona</t>
  </si>
  <si>
    <t>L027755</t>
  </si>
  <si>
    <t>Pregled rektuma</t>
  </si>
  <si>
    <t>L027730</t>
  </si>
  <si>
    <t>Pregled dela tankog creva</t>
  </si>
  <si>
    <t>L027714</t>
  </si>
  <si>
    <t>Pregled dela duodenuma i glave pankreasa</t>
  </si>
  <si>
    <t>L027557</t>
  </si>
  <si>
    <t>Pregled bioptata nadbubrežne žlezde</t>
  </si>
  <si>
    <t>L027151</t>
  </si>
  <si>
    <t>Pregled plućnog krila sa delom pleure, perikarda i dijafragme</t>
  </si>
  <si>
    <t>241021</t>
  </si>
  <si>
    <t>Prevencija dekubitusa u rehabilitaciji</t>
  </si>
  <si>
    <t>11506-00</t>
  </si>
  <si>
    <t>Ostala merenja respiratorne funkcije</t>
  </si>
  <si>
    <t>11615-00</t>
  </si>
  <si>
    <t>Merenje periferne temperature (na prstu)</t>
  </si>
  <si>
    <t>90568-02</t>
  </si>
  <si>
    <t>Incizija mekog tkiva, neklasifikovana na drugom mestu</t>
  </si>
  <si>
    <t>92101-00</t>
  </si>
  <si>
    <t>Ispiranje ostalih trajnih katetera mokraćne bešike</t>
  </si>
  <si>
    <t>96027-00</t>
  </si>
  <si>
    <t>Procena uzimanja propisanih lekova</t>
  </si>
  <si>
    <t>96066-00</t>
  </si>
  <si>
    <t>Preventivno savetovanje ili podučavanje</t>
  </si>
  <si>
    <t>96197-03</t>
  </si>
  <si>
    <t>Intramuskularnodavanjefarmakološkogsredstva,steroid</t>
  </si>
  <si>
    <t>96201-08</t>
  </si>
  <si>
    <t>Intrakavitarnodavanjefarmakološkogsredstva,elektrolit</t>
  </si>
  <si>
    <t>96206-03</t>
  </si>
  <si>
    <t>Nenaznačennačindavanjafarmakološkogsredstva,steroid</t>
  </si>
  <si>
    <t>97011-00</t>
  </si>
  <si>
    <t>Sveobuhvatnioralnipregled</t>
  </si>
  <si>
    <t>L000737</t>
  </si>
  <si>
    <t>pO2(parcijalnipritisakkiseonika)ukrvi</t>
  </si>
  <si>
    <t>Intramuskularno davanje farmakološkog sredstva, steroid</t>
  </si>
  <si>
    <t>Intrakavitarno davanje farmakološkog sredstva, elektrolit</t>
  </si>
  <si>
    <t>Sveobuhvatni oralni pregled</t>
  </si>
  <si>
    <t>pO2(parcijalni pritisak kiseonika) u krvi</t>
  </si>
  <si>
    <t>UKUPNO</t>
  </si>
  <si>
    <t>56224-00</t>
  </si>
  <si>
    <t>Kompjuterizovana tomografija kičme sa intravenskom primenom kontrastnog sredstva, cervikalne regije</t>
  </si>
  <si>
    <t>96171-00</t>
  </si>
  <si>
    <t>Pratnja ili transport klijenta</t>
  </si>
  <si>
    <t xml:space="preserve">КЛИНИКА ЗА ОПСТРУКТИВНЕ </t>
  </si>
  <si>
    <t>БОЛЕСТИ ПЛУЋА</t>
  </si>
  <si>
    <t>И АКУТНЕ ПНЕУМОПАТИЈЕ</t>
  </si>
  <si>
    <t>КЛИНИКА ЗА ГРАНУЛОМАТОЗНЕ</t>
  </si>
  <si>
    <t xml:space="preserve"> И ИНТЕРСТИЦИЈУМСКЕ </t>
  </si>
  <si>
    <t xml:space="preserve">КЛИНИКА ЗА УРГЕНТНУ </t>
  </si>
  <si>
    <t>ПУЛМОЛОГИЈУ</t>
  </si>
  <si>
    <t>КЛИНИКА ЗА</t>
  </si>
  <si>
    <t xml:space="preserve">ПУЛМОЛОШКУ </t>
  </si>
  <si>
    <t>ОНКОЛОГИЈУ</t>
  </si>
  <si>
    <t xml:space="preserve">КЛИНИКА ЗА </t>
  </si>
  <si>
    <t>ГРУДНУ ХИРУРГИЈУ</t>
  </si>
  <si>
    <t>Raditerapija se svake godine razvija, a u 2020 radila punim kapacitetom tako da je i plan za 2021</t>
  </si>
  <si>
    <t xml:space="preserve">baziran i na realizaciji 2020, a ne samo 2019. </t>
  </si>
  <si>
    <t>Napomena:Manji broj planiranih pacijenata u odnosu na izvršenje u 2019.godini Institut za plućne bolesti Vojvodine planira zbog nedovoljno opredeljenih sredstava za materijalne utroške u 2021. godini i neizvesnosti kada ćemo izaći iz COVID sistema.</t>
  </si>
  <si>
    <t>Васкуларне процедуре, осим велике реконструкције, без примене пумпе за кардиопулмонарни бајпас, 
са врло тешким КК</t>
  </si>
  <si>
    <t>Обостране или вишеструке велике процедуре на зглобовима доњих екстремитета, 
са ревизијом или са врло тешким КК</t>
  </si>
  <si>
    <t>Обостране или вишеструке велике процедуре на зглобовима доњих екстремитета, 
са ревизијом или без врло тешких КК</t>
  </si>
  <si>
    <t>Инфекција или запаљење костију или зглобова, 
разне процедуре на мишићном систему и везивном ткиву са врло тешким КК</t>
  </si>
  <si>
    <t>Инфекција или запаљење костију или зглобова, 
разне процедуре на мишићном систему и везивном ткиву са тешким КК</t>
  </si>
  <si>
    <t>Процедуре на доњим екстремитетима, без улцерација/целилитиса, без графта (пресађивања коже) 
и без врло тешких или тешких КК</t>
  </si>
  <si>
    <t>Новорођенче, тежина на пријему  &gt; 2499 грама, са значајним оперативним поступком, 
са вишеструким великим тешкоћама</t>
  </si>
  <si>
    <t>Новорођенче, тежина на пријему &gt; 2499 грама, са значајним оперативним поступком, 
без вишеструких великих тешкоћа</t>
  </si>
  <si>
    <t>Новорођенче, смртни исход или премештај у другу болницу, &lt; 5 дана 
од поновног пријема без значајних оперативних поступака</t>
  </si>
  <si>
    <t>Трахеостомија са вентилаторном подршком &gt;95 сати, без врло тешких КК или 
Трахеостомија/вентилација &gt;95 сати са врло тешким КК</t>
  </si>
  <si>
    <t>ИНСТИТУТ ЗА ПЛУЋНЕ БОЛЕСТИ ВОЈВОДИНЕ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</si>
</sst>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)@"/>
    <numFmt numFmtId="166" formatCode="0;0;;@"/>
  </numFmts>
  <fonts count="125">
    <font>
      <sz val="10"/>
      <name val="HelveticaPlai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0"/>
      <name val="HelveticaPlain"/>
      <charset val="238"/>
    </font>
    <font>
      <sz val="11"/>
      <color rgb="FF9C0006"/>
      <name val="Calibri"/>
      <family val="2"/>
      <scheme val="minor"/>
    </font>
    <font>
      <b/>
      <sz val="8"/>
      <name val="Times New Roman"/>
      <family val="1"/>
      <charset val="238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HelveticaPlain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mbria"/>
      <family val="1"/>
      <charset val="238"/>
    </font>
    <font>
      <sz val="12"/>
      <name val="Cambria"/>
      <family val="1"/>
      <charset val="238"/>
    </font>
    <font>
      <sz val="10.5"/>
      <name val="Cambria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006100"/>
      <name val="Calibri"/>
      <family val="2"/>
      <scheme val="minor"/>
    </font>
    <font>
      <sz val="8"/>
      <name val="Cambria"/>
      <family val="1"/>
    </font>
    <font>
      <b/>
      <sz val="10"/>
      <name val="HelveticaPlain"/>
    </font>
    <font>
      <b/>
      <sz val="10"/>
      <name val="Cambria"/>
      <family val="1"/>
      <scheme val="major"/>
    </font>
    <font>
      <sz val="9"/>
      <name val="Calibri"/>
      <family val="2"/>
      <scheme val="minor"/>
    </font>
    <font>
      <sz val="10"/>
      <color rgb="FF006100"/>
      <name val="Calibri"/>
      <family val="2"/>
      <scheme val="minor"/>
    </font>
    <font>
      <sz val="9"/>
      <name val="HelveticaPlain"/>
    </font>
    <font>
      <b/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color rgb="FF0000FF"/>
      <name val="Arial"/>
      <family val="2"/>
    </font>
    <font>
      <b/>
      <sz val="9"/>
      <name val="Times New Roman"/>
      <family val="1"/>
    </font>
    <font>
      <sz val="12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Times New Roman"/>
      <family val="1"/>
    </font>
    <font>
      <sz val="9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indexed="10"/>
      <name val="Arial"/>
      <family val="2"/>
    </font>
    <font>
      <sz val="8"/>
      <color indexed="10"/>
      <name val="Times New Roman"/>
      <family val="1"/>
    </font>
    <font>
      <b/>
      <sz val="14"/>
      <color rgb="FF0000FF"/>
      <name val="Times New Roman"/>
      <family val="1"/>
    </font>
    <font>
      <b/>
      <sz val="12"/>
      <color indexed="57"/>
      <name val="Cambria"/>
      <family val="1"/>
    </font>
    <font>
      <b/>
      <sz val="11"/>
      <color rgb="FF0000FF"/>
      <name val="Cambria"/>
      <family val="1"/>
    </font>
    <font>
      <sz val="11"/>
      <name val="Times New Roman"/>
      <family val="1"/>
      <charset val="238"/>
    </font>
    <font>
      <b/>
      <sz val="12"/>
      <name val="Cambria"/>
      <family val="1"/>
    </font>
    <font>
      <sz val="10"/>
      <color rgb="FF0000FF"/>
      <name val="Times New Roman"/>
      <family val="1"/>
    </font>
    <font>
      <sz val="10"/>
      <color rgb="FF0000FF"/>
      <name val="Arial"/>
      <family val="2"/>
    </font>
    <font>
      <sz val="12"/>
      <color rgb="FF0000FF"/>
      <name val="Times New Roman"/>
      <family val="1"/>
      <charset val="238"/>
    </font>
    <font>
      <b/>
      <sz val="12"/>
      <color rgb="FF0000FF"/>
      <name val="Cambria"/>
      <family val="1"/>
    </font>
    <font>
      <b/>
      <sz val="11"/>
      <color rgb="FF0000FF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name val="Cambria"/>
      <family val="1"/>
    </font>
    <font>
      <sz val="11"/>
      <name val="Cambria"/>
      <family val="1"/>
    </font>
    <font>
      <b/>
      <sz val="14"/>
      <color rgb="FF0000FF"/>
      <name val="Cambria"/>
      <family val="1"/>
    </font>
    <font>
      <sz val="14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44"/>
      </right>
      <top/>
      <bottom/>
      <diagonal/>
    </border>
  </borders>
  <cellStyleXfs count="21">
    <xf numFmtId="0" fontId="0" fillId="0" borderId="0"/>
    <xf numFmtId="0" fontId="19" fillId="0" borderId="0">
      <alignment horizontal="left" vertical="center" indent="1"/>
    </xf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5" fillId="0" borderId="0"/>
    <xf numFmtId="0" fontId="47" fillId="0" borderId="0"/>
    <xf numFmtId="0" fontId="13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48" fillId="8" borderId="42">
      <alignment vertical="center"/>
    </xf>
    <xf numFmtId="0" fontId="49" fillId="0" borderId="42">
      <alignment horizontal="left" vertical="center" wrapText="1"/>
      <protection locked="0"/>
    </xf>
    <xf numFmtId="0" fontId="50" fillId="0" borderId="43" applyNumberFormat="0" applyFill="0" applyAlignment="0" applyProtection="0"/>
    <xf numFmtId="0" fontId="3" fillId="0" borderId="0"/>
    <xf numFmtId="0" fontId="65" fillId="13" borderId="0" applyNumberFormat="0" applyBorder="0" applyAlignment="0" applyProtection="0"/>
    <xf numFmtId="0" fontId="80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08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6" fillId="0" borderId="0" xfId="3" applyFont="1" applyProtection="1"/>
    <xf numFmtId="0" fontId="12" fillId="0" borderId="0" xfId="3" applyFont="1" applyAlignment="1" applyProtection="1"/>
    <xf numFmtId="3" fontId="16" fillId="0" borderId="0" xfId="3" applyNumberFormat="1" applyFont="1" applyProtection="1"/>
    <xf numFmtId="0" fontId="16" fillId="0" borderId="0" xfId="3" applyFont="1" applyAlignment="1" applyProtection="1">
      <alignment horizontal="center" vertical="center" wrapText="1"/>
    </xf>
    <xf numFmtId="0" fontId="6" fillId="0" borderId="0" xfId="3" applyFont="1" applyProtection="1"/>
    <xf numFmtId="3" fontId="16" fillId="0" borderId="0" xfId="3" applyNumberFormat="1" applyFont="1" applyAlignment="1" applyProtection="1">
      <alignment horizontal="center" vertical="center" wrapText="1"/>
    </xf>
    <xf numFmtId="0" fontId="16" fillId="0" borderId="0" xfId="3" applyFont="1" applyAlignment="1" applyProtection="1">
      <alignment horizontal="left" vertical="center" wrapText="1"/>
    </xf>
    <xf numFmtId="0" fontId="16" fillId="0" borderId="0" xfId="3" applyFont="1" applyAlignment="1" applyProtection="1">
      <alignment horizontal="left" wrapText="1"/>
    </xf>
    <xf numFmtId="0" fontId="16" fillId="0" borderId="0" xfId="3" applyFont="1" applyAlignment="1" applyProtection="1">
      <alignment wrapText="1"/>
    </xf>
    <xf numFmtId="3" fontId="16" fillId="0" borderId="0" xfId="3" applyNumberFormat="1" applyFont="1" applyAlignment="1" applyProtection="1">
      <alignment wrapText="1"/>
    </xf>
    <xf numFmtId="0" fontId="16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center" wrapText="1"/>
    </xf>
    <xf numFmtId="0" fontId="6" fillId="0" borderId="0" xfId="3" applyFont="1" applyAlignment="1" applyProtection="1">
      <alignment wrapText="1"/>
    </xf>
    <xf numFmtId="0" fontId="16" fillId="0" borderId="0" xfId="3" applyFont="1" applyFill="1" applyProtection="1"/>
    <xf numFmtId="0" fontId="5" fillId="0" borderId="0" xfId="0" applyFont="1"/>
    <xf numFmtId="0" fontId="5" fillId="0" borderId="0" xfId="0" applyFont="1" applyBorder="1"/>
    <xf numFmtId="0" fontId="6" fillId="0" borderId="0" xfId="3" applyFont="1" applyFill="1" applyProtection="1"/>
    <xf numFmtId="0" fontId="20" fillId="2" borderId="0" xfId="2" applyFont="1" applyFill="1" applyAlignment="1" applyProtection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1" fillId="0" borderId="0" xfId="0" applyFon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1" xfId="0" applyFont="1" applyFill="1" applyBorder="1"/>
    <xf numFmtId="3" fontId="12" fillId="0" borderId="0" xfId="3" applyNumberFormat="1" applyFont="1" applyProtection="1"/>
    <xf numFmtId="0" fontId="12" fillId="0" borderId="0" xfId="3" applyFont="1" applyProtection="1"/>
    <xf numFmtId="3" fontId="12" fillId="0" borderId="0" xfId="3" applyNumberFormat="1" applyFont="1" applyAlignment="1" applyProtection="1">
      <alignment horizontal="center" vertical="center" wrapText="1"/>
    </xf>
    <xf numFmtId="3" fontId="12" fillId="0" borderId="0" xfId="3" applyNumberFormat="1" applyFont="1" applyAlignment="1" applyProtection="1">
      <alignment wrapText="1"/>
    </xf>
    <xf numFmtId="0" fontId="6" fillId="0" borderId="0" xfId="3" applyFont="1" applyAlignment="1" applyProtection="1">
      <alignment horizontal="right"/>
    </xf>
    <xf numFmtId="0" fontId="6" fillId="0" borderId="0" xfId="3" applyFont="1" applyAlignment="1" applyProtection="1">
      <alignment horizontal="center" vertical="center" wrapText="1"/>
    </xf>
    <xf numFmtId="0" fontId="15" fillId="0" borderId="0" xfId="3" applyFont="1" applyProtection="1"/>
    <xf numFmtId="0" fontId="16" fillId="0" borderId="0" xfId="3" applyFont="1" applyAlignment="1" applyProtection="1"/>
    <xf numFmtId="0" fontId="6" fillId="0" borderId="0" xfId="8" applyFont="1" applyProtection="1"/>
    <xf numFmtId="0" fontId="23" fillId="0" borderId="0" xfId="0" applyFont="1" applyBorder="1"/>
    <xf numFmtId="0" fontId="0" fillId="0" borderId="0" xfId="0" applyBorder="1"/>
    <xf numFmtId="0" fontId="50" fillId="0" borderId="43" xfId="13"/>
    <xf numFmtId="0" fontId="16" fillId="0" borderId="0" xfId="3" applyFont="1" applyFill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1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3" applyFont="1" applyAlignment="1" applyProtection="1">
      <alignment horizontal="center"/>
    </xf>
    <xf numFmtId="0" fontId="9" fillId="0" borderId="0" xfId="0" applyFont="1" applyBorder="1" applyAlignment="1">
      <alignment horizontal="right"/>
    </xf>
    <xf numFmtId="49" fontId="13" fillId="0" borderId="0" xfId="3" applyNumberFormat="1" applyFont="1" applyFill="1" applyProtection="1"/>
    <xf numFmtId="0" fontId="13" fillId="0" borderId="0" xfId="3" applyFont="1" applyAlignment="1" applyProtection="1">
      <alignment horizontal="left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wrapText="1"/>
    </xf>
    <xf numFmtId="0" fontId="6" fillId="0" borderId="0" xfId="3" applyFont="1" applyBorder="1" applyAlignment="1" applyProtection="1">
      <alignment horizont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wrapText="1"/>
      <protection locked="0"/>
    </xf>
    <xf numFmtId="0" fontId="29" fillId="0" borderId="0" xfId="3" applyFont="1" applyFill="1" applyBorder="1" applyAlignment="1" applyProtection="1">
      <alignment horizontal="left" wrapText="1"/>
    </xf>
    <xf numFmtId="0" fontId="29" fillId="0" borderId="0" xfId="3" applyFont="1" applyFill="1" applyBorder="1" applyAlignment="1" applyProtection="1">
      <alignment horizontal="left"/>
    </xf>
    <xf numFmtId="0" fontId="27" fillId="0" borderId="1" xfId="3" applyFont="1" applyBorder="1" applyAlignment="1" applyProtection="1">
      <alignment horizontal="center" vertical="center" wrapText="1"/>
      <protection locked="0"/>
    </xf>
    <xf numFmtId="3" fontId="27" fillId="4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3" applyFont="1" applyBorder="1" applyAlignment="1" applyProtection="1">
      <alignment horizontal="center" vertical="center"/>
      <protection locked="0"/>
    </xf>
    <xf numFmtId="0" fontId="27" fillId="0" borderId="0" xfId="3" applyFont="1" applyProtection="1"/>
    <xf numFmtId="0" fontId="27" fillId="4" borderId="1" xfId="0" applyFont="1" applyFill="1" applyBorder="1" applyAlignment="1" applyProtection="1">
      <alignment horizontal="center" vertical="center" wrapText="1"/>
    </xf>
    <xf numFmtId="3" fontId="27" fillId="4" borderId="1" xfId="0" applyNumberFormat="1" applyFont="1" applyFill="1" applyBorder="1" applyAlignment="1" applyProtection="1">
      <alignment horizontal="center" vertical="center" wrapText="1"/>
    </xf>
    <xf numFmtId="3" fontId="27" fillId="0" borderId="1" xfId="3" applyNumberFormat="1" applyFont="1" applyFill="1" applyBorder="1" applyAlignment="1" applyProtection="1">
      <alignment horizontal="center" vertical="center" wrapText="1"/>
    </xf>
    <xf numFmtId="0" fontId="27" fillId="0" borderId="0" xfId="3" applyFont="1" applyBorder="1" applyAlignment="1" applyProtection="1">
      <alignment vertical="center" wrapText="1"/>
    </xf>
    <xf numFmtId="0" fontId="27" fillId="0" borderId="0" xfId="3" applyFont="1" applyBorder="1" applyAlignment="1" applyProtection="1">
      <alignment vertical="center"/>
    </xf>
    <xf numFmtId="0" fontId="27" fillId="0" borderId="1" xfId="0" applyFont="1" applyBorder="1" applyAlignment="1" applyProtection="1">
      <alignment horizontal="center"/>
      <protection locked="0"/>
    </xf>
    <xf numFmtId="0" fontId="13" fillId="0" borderId="0" xfId="3" applyFont="1" applyProtection="1"/>
    <xf numFmtId="0" fontId="13" fillId="0" borderId="0" xfId="10" applyFont="1" applyAlignment="1" applyProtection="1">
      <alignment horizontal="right"/>
    </xf>
    <xf numFmtId="0" fontId="27" fillId="0" borderId="1" xfId="3" applyFont="1" applyBorder="1" applyAlignment="1" applyProtection="1">
      <alignment vertical="center" wrapText="1"/>
    </xf>
    <xf numFmtId="0" fontId="27" fillId="0" borderId="1" xfId="9" applyFont="1" applyFill="1" applyBorder="1" applyAlignment="1" applyProtection="1">
      <alignment horizontal="right"/>
      <protection locked="0"/>
    </xf>
    <xf numFmtId="0" fontId="27" fillId="0" borderId="1" xfId="9" applyFont="1" applyBorder="1" applyProtection="1">
      <protection locked="0"/>
    </xf>
    <xf numFmtId="0" fontId="27" fillId="0" borderId="1" xfId="9" applyFont="1" applyBorder="1" applyAlignment="1" applyProtection="1">
      <alignment wrapText="1"/>
      <protection locked="0"/>
    </xf>
    <xf numFmtId="0" fontId="30" fillId="3" borderId="1" xfId="9" applyFont="1" applyFill="1" applyBorder="1" applyAlignment="1" applyProtection="1">
      <alignment horizontal="right"/>
    </xf>
    <xf numFmtId="3" fontId="50" fillId="0" borderId="43" xfId="13" applyNumberFormat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3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13" fillId="0" borderId="0" xfId="0" applyFont="1"/>
    <xf numFmtId="0" fontId="3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12" xfId="0" quotePrefix="1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13" fillId="0" borderId="18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16" fontId="13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6" fontId="13" fillId="2" borderId="12" xfId="0" quotePrefix="1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6" fontId="13" fillId="2" borderId="12" xfId="0" quotePrefix="1" applyNumberFormat="1" applyFont="1" applyFill="1" applyBorder="1" applyAlignment="1">
      <alignment vertical="center"/>
    </xf>
    <xf numFmtId="16" fontId="13" fillId="0" borderId="12" xfId="0" quotePrefix="1" applyNumberFormat="1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3" fillId="5" borderId="26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" fontId="13" fillId="5" borderId="24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2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9" fillId="0" borderId="0" xfId="3" applyFont="1" applyFill="1" applyBorder="1" applyAlignment="1" applyProtection="1">
      <alignment wrapText="1"/>
    </xf>
    <xf numFmtId="0" fontId="27" fillId="0" borderId="4" xfId="0" applyFont="1" applyFill="1" applyBorder="1" applyAlignment="1">
      <alignment horizontal="centerContinuous" vertical="center"/>
    </xf>
    <xf numFmtId="0" fontId="33" fillId="0" borderId="1" xfId="0" applyFont="1" applyFill="1" applyBorder="1" applyAlignment="1">
      <alignment horizontal="centerContinuous" vertical="center"/>
    </xf>
    <xf numFmtId="0" fontId="33" fillId="0" borderId="6" xfId="0" applyFont="1" applyFill="1" applyBorder="1" applyAlignment="1">
      <alignment horizontal="centerContinuous" vertical="center" wrapText="1"/>
    </xf>
    <xf numFmtId="0" fontId="27" fillId="0" borderId="3" xfId="0" applyFont="1" applyFill="1" applyBorder="1" applyAlignment="1">
      <alignment horizontal="centerContinuous" vertical="center"/>
    </xf>
    <xf numFmtId="0" fontId="27" fillId="0" borderId="9" xfId="0" applyFont="1" applyFill="1" applyBorder="1" applyAlignment="1">
      <alignment horizontal="centerContinuous" vertical="center"/>
    </xf>
    <xf numFmtId="0" fontId="3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26" fillId="0" borderId="0" xfId="0" applyFont="1" applyFill="1" applyBorder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vertical="center" wrapText="1"/>
    </xf>
    <xf numFmtId="0" fontId="13" fillId="0" borderId="16" xfId="0" applyFont="1" applyBorder="1" applyAlignment="1"/>
    <xf numFmtId="0" fontId="13" fillId="0" borderId="12" xfId="0" applyFont="1" applyBorder="1" applyAlignment="1"/>
    <xf numFmtId="0" fontId="13" fillId="0" borderId="12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/>
    <xf numFmtId="0" fontId="13" fillId="0" borderId="29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41" fillId="0" borderId="1" xfId="5" applyFont="1" applyBorder="1"/>
    <xf numFmtId="49" fontId="35" fillId="0" borderId="1" xfId="5" applyNumberFormat="1" applyFont="1" applyBorder="1" applyAlignment="1"/>
    <xf numFmtId="0" fontId="13" fillId="0" borderId="1" xfId="0" applyFont="1" applyFill="1" applyBorder="1"/>
    <xf numFmtId="0" fontId="13" fillId="2" borderId="1" xfId="0" applyFont="1" applyFill="1" applyBorder="1"/>
    <xf numFmtId="166" fontId="43" fillId="0" borderId="32" xfId="12" applyNumberFormat="1" applyFont="1" applyBorder="1" applyAlignment="1" applyProtection="1">
      <alignment horizontal="left" vertical="center" indent="1"/>
    </xf>
    <xf numFmtId="166" fontId="44" fillId="0" borderId="32" xfId="12" applyNumberFormat="1" applyFont="1" applyBorder="1" applyAlignment="1" applyProtection="1">
      <alignment horizontal="left" vertical="center"/>
    </xf>
    <xf numFmtId="166" fontId="43" fillId="0" borderId="33" xfId="12" applyNumberFormat="1" applyFont="1" applyBorder="1" applyAlignment="1" applyProtection="1">
      <alignment horizontal="left" vertical="center" indent="1"/>
    </xf>
    <xf numFmtId="166" fontId="44" fillId="0" borderId="33" xfId="12" applyNumberFormat="1" applyFont="1" applyBorder="1" applyAlignment="1" applyProtection="1">
      <alignment horizontal="left" vertical="center"/>
    </xf>
    <xf numFmtId="166" fontId="43" fillId="0" borderId="34" xfId="12" applyNumberFormat="1" applyFont="1" applyBorder="1" applyAlignment="1" applyProtection="1">
      <alignment horizontal="left" vertical="center" indent="1"/>
    </xf>
    <xf numFmtId="166" fontId="44" fillId="0" borderId="34" xfId="12" applyNumberFormat="1" applyFont="1" applyBorder="1" applyAlignment="1" applyProtection="1">
      <alignment horizontal="left" vertical="center"/>
    </xf>
    <xf numFmtId="165" fontId="42" fillId="6" borderId="32" xfId="11" applyNumberFormat="1" applyFont="1" applyFill="1" applyBorder="1" applyProtection="1">
      <alignment vertical="center"/>
    </xf>
    <xf numFmtId="165" fontId="42" fillId="6" borderId="34" xfId="11" applyNumberFormat="1" applyFont="1" applyFill="1" applyBorder="1" applyAlignment="1" applyProtection="1">
      <alignment horizontal="right" vertical="center"/>
    </xf>
    <xf numFmtId="0" fontId="27" fillId="2" borderId="1" xfId="3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left" vertical="center" wrapText="1"/>
    </xf>
    <xf numFmtId="0" fontId="27" fillId="2" borderId="1" xfId="0" applyFont="1" applyFill="1" applyBorder="1" applyAlignment="1" applyProtection="1">
      <alignment horizontal="left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Continuous" vertical="center"/>
    </xf>
    <xf numFmtId="0" fontId="32" fillId="0" borderId="1" xfId="0" applyFont="1" applyBorder="1" applyAlignment="1">
      <alignment horizontal="centerContinuous" vertical="center"/>
    </xf>
    <xf numFmtId="164" fontId="29" fillId="2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/>
    <xf numFmtId="0" fontId="35" fillId="0" borderId="0" xfId="0" applyFont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45" fillId="0" borderId="1" xfId="0" applyFont="1" applyBorder="1"/>
    <xf numFmtId="0" fontId="21" fillId="0" borderId="1" xfId="0" applyFont="1" applyFill="1" applyBorder="1" applyAlignment="1">
      <alignment horizontal="center"/>
    </xf>
    <xf numFmtId="0" fontId="27" fillId="0" borderId="1" xfId="3" applyFont="1" applyBorder="1" applyProtection="1">
      <protection locked="0"/>
    </xf>
    <xf numFmtId="0" fontId="27" fillId="4" borderId="1" xfId="9" applyFont="1" applyFill="1" applyBorder="1" applyAlignment="1" applyProtection="1">
      <alignment horizontal="right"/>
    </xf>
    <xf numFmtId="0" fontId="27" fillId="0" borderId="1" xfId="8" applyFont="1" applyBorder="1" applyProtection="1">
      <protection locked="0"/>
    </xf>
    <xf numFmtId="0" fontId="30" fillId="3" borderId="1" xfId="8" applyFont="1" applyFill="1" applyBorder="1" applyAlignment="1" applyProtection="1">
      <alignment horizontal="right" vertical="center"/>
    </xf>
    <xf numFmtId="0" fontId="30" fillId="4" borderId="1" xfId="9" applyFont="1" applyFill="1" applyBorder="1" applyAlignment="1" applyProtection="1">
      <alignment horizontal="right"/>
    </xf>
    <xf numFmtId="0" fontId="27" fillId="3" borderId="1" xfId="0" applyFont="1" applyFill="1" applyBorder="1" applyAlignment="1" applyProtection="1">
      <alignment horizontal="center" vertical="center"/>
    </xf>
    <xf numFmtId="0" fontId="27" fillId="3" borderId="1" xfId="3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right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Continuous" vertical="center" wrapText="1"/>
    </xf>
    <xf numFmtId="0" fontId="13" fillId="0" borderId="14" xfId="0" applyFont="1" applyFill="1" applyBorder="1" applyAlignment="1">
      <alignment horizontal="centerContinuous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2" borderId="16" xfId="0" applyFont="1" applyFill="1" applyBorder="1" applyAlignment="1">
      <alignment horizontal="centerContinuous" vertical="center"/>
    </xf>
    <xf numFmtId="0" fontId="13" fillId="0" borderId="35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13" fillId="0" borderId="3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16" fontId="13" fillId="2" borderId="16" xfId="0" applyNumberFormat="1" applyFont="1" applyFill="1" applyBorder="1" applyAlignment="1">
      <alignment vertical="center"/>
    </xf>
    <xf numFmtId="16" fontId="13" fillId="0" borderId="16" xfId="0" quotePrefix="1" applyNumberFormat="1" applyFont="1" applyBorder="1" applyAlignment="1">
      <alignment vertical="center"/>
    </xf>
    <xf numFmtId="16" fontId="13" fillId="2" borderId="16" xfId="0" quotePrefix="1" applyNumberFormat="1" applyFont="1" applyFill="1" applyBorder="1" applyAlignment="1">
      <alignment horizontal="left" vertical="center"/>
    </xf>
    <xf numFmtId="0" fontId="13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3" fillId="0" borderId="26" xfId="0" applyFont="1" applyFill="1" applyBorder="1" applyAlignment="1">
      <alignment vertical="center" wrapText="1"/>
    </xf>
    <xf numFmtId="0" fontId="0" fillId="0" borderId="1" xfId="0" applyBorder="1"/>
    <xf numFmtId="166" fontId="44" fillId="0" borderId="0" xfId="12" applyNumberFormat="1" applyFont="1" applyBorder="1" applyAlignment="1" applyProtection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wrapText="1"/>
    </xf>
    <xf numFmtId="0" fontId="13" fillId="0" borderId="12" xfId="0" applyFont="1" applyFill="1" applyBorder="1" applyAlignment="1"/>
    <xf numFmtId="0" fontId="13" fillId="0" borderId="1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21" xfId="0" applyFont="1" applyFill="1" applyBorder="1" applyAlignment="1"/>
    <xf numFmtId="49" fontId="31" fillId="6" borderId="1" xfId="0" applyNumberFormat="1" applyFont="1" applyFill="1" applyBorder="1"/>
    <xf numFmtId="166" fontId="43" fillId="0" borderId="33" xfId="12" applyNumberFormat="1" applyFont="1" applyFill="1" applyBorder="1" applyAlignment="1" applyProtection="1">
      <alignment horizontal="left" vertical="center" wrapText="1" indent="1"/>
    </xf>
    <xf numFmtId="0" fontId="27" fillId="0" borderId="1" xfId="3" applyFont="1" applyFill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vertical="center"/>
    </xf>
    <xf numFmtId="0" fontId="13" fillId="5" borderId="35" xfId="0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" fontId="13" fillId="5" borderId="36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centerContinuous" vertical="center"/>
    </xf>
    <xf numFmtId="0" fontId="32" fillId="0" borderId="1" xfId="0" applyFont="1" applyFill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" vertical="center" wrapText="1"/>
    </xf>
    <xf numFmtId="166" fontId="51" fillId="0" borderId="44" xfId="12" applyNumberFormat="1" applyFont="1" applyBorder="1" applyAlignment="1" applyProtection="1">
      <alignment horizontal="left" vertical="center" indent="1"/>
    </xf>
    <xf numFmtId="166" fontId="51" fillId="0" borderId="46" xfId="12" applyNumberFormat="1" applyFont="1" applyBorder="1" applyAlignment="1" applyProtection="1">
      <alignment horizontal="left" vertical="center" indent="1"/>
    </xf>
    <xf numFmtId="166" fontId="51" fillId="0" borderId="45" xfId="12" applyNumberFormat="1" applyFont="1" applyBorder="1" applyAlignment="1" applyProtection="1">
      <alignment horizontal="left" vertical="center" indent="1"/>
    </xf>
    <xf numFmtId="166" fontId="52" fillId="0" borderId="44" xfId="12" applyNumberFormat="1" applyFont="1" applyBorder="1" applyAlignment="1" applyProtection="1">
      <alignment horizontal="left" vertical="center"/>
    </xf>
    <xf numFmtId="166" fontId="52" fillId="0" borderId="46" xfId="12" applyNumberFormat="1" applyFont="1" applyBorder="1" applyAlignment="1" applyProtection="1">
      <alignment horizontal="left" vertical="center"/>
    </xf>
    <xf numFmtId="166" fontId="52" fillId="0" borderId="45" xfId="12" applyNumberFormat="1" applyFont="1" applyBorder="1" applyAlignment="1" applyProtection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3" fillId="9" borderId="1" xfId="3" applyFont="1" applyFill="1" applyBorder="1" applyAlignment="1">
      <alignment horizontal="left" vertical="center" wrapText="1"/>
    </xf>
    <xf numFmtId="0" fontId="0" fillId="9" borderId="1" xfId="0" applyFill="1" applyBorder="1"/>
    <xf numFmtId="0" fontId="53" fillId="9" borderId="1" xfId="3" applyFont="1" applyFill="1" applyBorder="1" applyAlignment="1">
      <alignment horizontal="center" vertical="center" wrapText="1"/>
    </xf>
    <xf numFmtId="0" fontId="54" fillId="0" borderId="1" xfId="3" applyNumberFormat="1" applyFont="1" applyFill="1" applyBorder="1" applyAlignment="1" applyProtection="1">
      <alignment vertical="center" wrapText="1"/>
    </xf>
    <xf numFmtId="0" fontId="55" fillId="0" borderId="1" xfId="3" applyFont="1" applyBorder="1" applyAlignment="1">
      <alignment horizontal="left" vertical="center" wrapText="1"/>
    </xf>
    <xf numFmtId="0" fontId="55" fillId="0" borderId="1" xfId="3" applyFont="1" applyFill="1" applyBorder="1" applyAlignment="1">
      <alignment horizontal="left" vertical="center" wrapText="1"/>
    </xf>
    <xf numFmtId="0" fontId="53" fillId="9" borderId="1" xfId="3" applyFont="1" applyFill="1" applyBorder="1" applyAlignment="1">
      <alignment wrapText="1"/>
    </xf>
    <xf numFmtId="49" fontId="55" fillId="0" borderId="1" xfId="3" applyNumberFormat="1" applyFont="1" applyBorder="1" applyAlignment="1">
      <alignment horizontal="left" vertical="center" wrapText="1"/>
    </xf>
    <xf numFmtId="0" fontId="54" fillId="10" borderId="1" xfId="3" applyNumberFormat="1" applyFont="1" applyFill="1" applyBorder="1" applyAlignment="1" applyProtection="1">
      <alignment vertical="center" wrapText="1"/>
    </xf>
    <xf numFmtId="0" fontId="53" fillId="9" borderId="1" xfId="3" applyFont="1" applyFill="1" applyBorder="1" applyAlignment="1">
      <alignment vertical="center" wrapText="1"/>
    </xf>
    <xf numFmtId="49" fontId="55" fillId="10" borderId="1" xfId="3" applyNumberFormat="1" applyFont="1" applyFill="1" applyBorder="1" applyAlignment="1">
      <alignment horizontal="left" vertical="center" wrapText="1"/>
    </xf>
    <xf numFmtId="49" fontId="55" fillId="0" borderId="1" xfId="3" applyNumberFormat="1" applyFont="1" applyFill="1" applyBorder="1" applyAlignment="1">
      <alignment horizontal="left" vertical="center" wrapText="1"/>
    </xf>
    <xf numFmtId="0" fontId="59" fillId="0" borderId="1" xfId="3" applyNumberFormat="1" applyFont="1" applyFill="1" applyBorder="1" applyAlignment="1" applyProtection="1">
      <alignment vertical="center" wrapText="1"/>
    </xf>
    <xf numFmtId="0" fontId="55" fillId="10" borderId="1" xfId="3" applyFont="1" applyFill="1" applyBorder="1" applyAlignment="1">
      <alignment horizontal="left" vertical="center" wrapText="1"/>
    </xf>
    <xf numFmtId="0" fontId="54" fillId="11" borderId="1" xfId="3" applyNumberFormat="1" applyFont="1" applyFill="1" applyBorder="1" applyAlignment="1" applyProtection="1">
      <alignment vertical="center" wrapText="1"/>
    </xf>
    <xf numFmtId="0" fontId="55" fillId="11" borderId="1" xfId="3" applyFont="1" applyFill="1" applyBorder="1" applyAlignment="1">
      <alignment horizontal="left" vertical="center" wrapText="1"/>
    </xf>
    <xf numFmtId="0" fontId="60" fillId="9" borderId="1" xfId="3" applyFont="1" applyFill="1" applyBorder="1" applyAlignment="1">
      <alignment horizontal="center" vertical="center" wrapText="1"/>
    </xf>
    <xf numFmtId="0" fontId="60" fillId="9" borderId="11" xfId="0" applyFont="1" applyFill="1" applyBorder="1" applyAlignment="1">
      <alignment horizontal="center" wrapText="1"/>
    </xf>
    <xf numFmtId="0" fontId="60" fillId="9" borderId="1" xfId="0" applyFont="1" applyFill="1" applyBorder="1" applyAlignment="1">
      <alignment wrapText="1"/>
    </xf>
    <xf numFmtId="0" fontId="55" fillId="0" borderId="1" xfId="3" applyFont="1" applyBorder="1" applyAlignment="1">
      <alignment horizontal="left" wrapText="1"/>
    </xf>
    <xf numFmtId="0" fontId="54" fillId="0" borderId="1" xfId="3" applyNumberFormat="1" applyFont="1" applyFill="1" applyBorder="1" applyAlignment="1" applyProtection="1">
      <alignment wrapText="1"/>
    </xf>
    <xf numFmtId="0" fontId="60" fillId="9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/>
    <xf numFmtId="0" fontId="61" fillId="0" borderId="1" xfId="0" applyFont="1" applyFill="1" applyBorder="1" applyAlignment="1">
      <alignment vertical="center"/>
    </xf>
    <xf numFmtId="0" fontId="61" fillId="12" borderId="1" xfId="0" quotePrefix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right" vertical="center"/>
    </xf>
    <xf numFmtId="0" fontId="61" fillId="0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/>
    </xf>
    <xf numFmtId="164" fontId="61" fillId="12" borderId="1" xfId="0" applyNumberFormat="1" applyFont="1" applyFill="1" applyBorder="1" applyAlignment="1">
      <alignment horizontal="right" vertical="center"/>
    </xf>
    <xf numFmtId="164" fontId="61" fillId="0" borderId="1" xfId="0" applyNumberFormat="1" applyFont="1" applyFill="1" applyBorder="1" applyAlignment="1">
      <alignment horizontal="right" vertical="center"/>
    </xf>
    <xf numFmtId="0" fontId="29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/>
    </xf>
    <xf numFmtId="49" fontId="35" fillId="0" borderId="1" xfId="5" applyNumberFormat="1" applyFont="1" applyFill="1" applyBorder="1" applyAlignment="1"/>
    <xf numFmtId="0" fontId="41" fillId="0" borderId="1" xfId="5" applyFont="1" applyFill="1" applyBorder="1"/>
    <xf numFmtId="0" fontId="0" fillId="0" borderId="1" xfId="0" applyFill="1" applyBorder="1"/>
    <xf numFmtId="0" fontId="6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6" fontId="44" fillId="0" borderId="47" xfId="12" applyNumberFormat="1" applyFont="1" applyBorder="1" applyAlignment="1" applyProtection="1">
      <alignment horizontal="left" vertical="center"/>
    </xf>
    <xf numFmtId="0" fontId="62" fillId="0" borderId="30" xfId="0" applyFont="1" applyBorder="1"/>
    <xf numFmtId="0" fontId="6" fillId="0" borderId="30" xfId="0" applyFont="1" applyBorder="1"/>
    <xf numFmtId="0" fontId="62" fillId="0" borderId="0" xfId="0" applyFont="1" applyBorder="1"/>
    <xf numFmtId="166" fontId="62" fillId="0" borderId="0" xfId="12" applyNumberFormat="1" applyFont="1" applyBorder="1" applyAlignment="1" applyProtection="1">
      <alignment horizontal="left" vertical="center"/>
    </xf>
    <xf numFmtId="166" fontId="62" fillId="0" borderId="0" xfId="12" applyNumberFormat="1" applyFont="1" applyFill="1" applyBorder="1" applyAlignment="1" applyProtection="1">
      <alignment horizontal="left" vertical="center"/>
    </xf>
    <xf numFmtId="166" fontId="44" fillId="0" borderId="0" xfId="12" applyNumberFormat="1" applyFont="1" applyFill="1" applyBorder="1" applyAlignment="1" applyProtection="1">
      <alignment horizontal="left" vertical="center"/>
    </xf>
    <xf numFmtId="166" fontId="62" fillId="10" borderId="0" xfId="12" applyNumberFormat="1" applyFont="1" applyFill="1" applyBorder="1" applyAlignment="1" applyProtection="1">
      <alignment horizontal="left" vertical="center"/>
    </xf>
    <xf numFmtId="16" fontId="27" fillId="0" borderId="16" xfId="0" quotePrefix="1" applyNumberFormat="1" applyFont="1" applyFill="1" applyBorder="1" applyAlignment="1">
      <alignment vertical="center"/>
    </xf>
    <xf numFmtId="16" fontId="13" fillId="0" borderId="12" xfId="0" quotePrefix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Alignment="1">
      <alignment horizontal="left" vertical="center"/>
    </xf>
    <xf numFmtId="0" fontId="13" fillId="0" borderId="12" xfId="0" quotePrefix="1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166" fontId="43" fillId="0" borderId="32" xfId="12" applyNumberFormat="1" applyFont="1" applyBorder="1" applyAlignment="1" applyProtection="1">
      <alignment horizontal="left" vertical="center" indent="1"/>
    </xf>
    <xf numFmtId="166" fontId="44" fillId="0" borderId="32" xfId="12" applyNumberFormat="1" applyFont="1" applyBorder="1" applyAlignment="1" applyProtection="1">
      <alignment horizontal="left" vertical="center"/>
    </xf>
    <xf numFmtId="166" fontId="43" fillId="0" borderId="33" xfId="12" applyNumberFormat="1" applyFont="1" applyBorder="1" applyAlignment="1" applyProtection="1">
      <alignment horizontal="left" vertical="center" indent="1"/>
    </xf>
    <xf numFmtId="166" fontId="44" fillId="0" borderId="33" xfId="12" applyNumberFormat="1" applyFont="1" applyBorder="1" applyAlignment="1" applyProtection="1">
      <alignment horizontal="left" vertical="center"/>
    </xf>
    <xf numFmtId="166" fontId="43" fillId="0" borderId="34" xfId="12" applyNumberFormat="1" applyFont="1" applyBorder="1" applyAlignment="1" applyProtection="1">
      <alignment horizontal="left" vertical="center" indent="1"/>
    </xf>
    <xf numFmtId="166" fontId="44" fillId="0" borderId="34" xfId="12" applyNumberFormat="1" applyFont="1" applyBorder="1" applyAlignment="1" applyProtection="1">
      <alignment horizontal="left" vertical="center"/>
    </xf>
    <xf numFmtId="16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166" fontId="62" fillId="0" borderId="0" xfId="12" applyNumberFormat="1" applyFont="1" applyFill="1" applyBorder="1" applyAlignment="1" applyProtection="1">
      <alignment horizontal="left" vertical="center"/>
    </xf>
    <xf numFmtId="166" fontId="44" fillId="0" borderId="0" xfId="12" applyNumberFormat="1" applyFont="1" applyFill="1" applyBorder="1" applyAlignment="1" applyProtection="1">
      <alignment horizontal="left" vertical="center"/>
    </xf>
    <xf numFmtId="0" fontId="63" fillId="0" borderId="1" xfId="0" applyFont="1" applyFill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50" fillId="0" borderId="49" xfId="13" applyBorder="1"/>
    <xf numFmtId="0" fontId="0" fillId="0" borderId="51" xfId="0" applyBorder="1"/>
    <xf numFmtId="166" fontId="43" fillId="0" borderId="47" xfId="12" applyNumberFormat="1" applyFont="1" applyBorder="1" applyAlignment="1" applyProtection="1">
      <alignment horizontal="left" vertical="center" indent="1"/>
    </xf>
    <xf numFmtId="166" fontId="43" fillId="0" borderId="53" xfId="12" applyNumberFormat="1" applyFont="1" applyBorder="1" applyAlignment="1" applyProtection="1">
      <alignment horizontal="left" vertical="center" indent="1"/>
    </xf>
    <xf numFmtId="0" fontId="23" fillId="10" borderId="54" xfId="0" applyFont="1" applyFill="1" applyBorder="1" applyAlignment="1"/>
    <xf numFmtId="0" fontId="23" fillId="10" borderId="54" xfId="0" applyFont="1" applyFill="1" applyBorder="1"/>
    <xf numFmtId="0" fontId="0" fillId="10" borderId="54" xfId="0" applyFill="1" applyBorder="1"/>
    <xf numFmtId="0" fontId="23" fillId="10" borderId="55" xfId="0" applyFont="1" applyFill="1" applyBorder="1" applyAlignment="1"/>
    <xf numFmtId="0" fontId="23" fillId="10" borderId="55" xfId="0" applyFont="1" applyFill="1" applyBorder="1"/>
    <xf numFmtId="0" fontId="0" fillId="10" borderId="55" xfId="0" applyFill="1" applyBorder="1"/>
    <xf numFmtId="0" fontId="4" fillId="2" borderId="55" xfId="2" applyFill="1" applyBorder="1" applyAlignment="1" applyProtection="1"/>
    <xf numFmtId="0" fontId="23" fillId="0" borderId="54" xfId="0" applyFont="1" applyFill="1" applyBorder="1" applyAlignment="1"/>
    <xf numFmtId="0" fontId="23" fillId="0" borderId="54" xfId="0" applyFont="1" applyBorder="1"/>
    <xf numFmtId="0" fontId="0" fillId="0" borderId="54" xfId="0" applyBorder="1"/>
    <xf numFmtId="166" fontId="43" fillId="0" borderId="52" xfId="12" applyNumberFormat="1" applyFont="1" applyBorder="1" applyAlignment="1" applyProtection="1">
      <alignment horizontal="left" vertical="center" indent="1"/>
    </xf>
    <xf numFmtId="166" fontId="44" fillId="0" borderId="52" xfId="12" applyNumberFormat="1" applyFont="1" applyBorder="1" applyAlignment="1" applyProtection="1">
      <alignment horizontal="left" vertical="center"/>
    </xf>
    <xf numFmtId="0" fontId="6" fillId="0" borderId="56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50" fillId="0" borderId="43" xfId="13" applyAlignment="1">
      <alignment wrapText="1"/>
    </xf>
    <xf numFmtId="0" fontId="0" fillId="10" borderId="50" xfId="0" applyFill="1" applyBorder="1"/>
    <xf numFmtId="0" fontId="0" fillId="0" borderId="59" xfId="0" applyBorder="1"/>
    <xf numFmtId="0" fontId="0" fillId="10" borderId="60" xfId="0" applyFill="1" applyBorder="1"/>
    <xf numFmtId="0" fontId="61" fillId="0" borderId="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27" fillId="0" borderId="61" xfId="0" applyFont="1" applyFill="1" applyBorder="1" applyAlignment="1">
      <alignment horizontal="right" vertical="center"/>
    </xf>
    <xf numFmtId="0" fontId="27" fillId="0" borderId="27" xfId="0" applyFont="1" applyFill="1" applyBorder="1" applyAlignment="1">
      <alignment horizontal="right" vertical="center"/>
    </xf>
    <xf numFmtId="4" fontId="27" fillId="0" borderId="3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7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right" vertical="center"/>
    </xf>
    <xf numFmtId="0" fontId="66" fillId="0" borderId="62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7" fillId="0" borderId="63" xfId="0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right" vertical="center"/>
    </xf>
    <xf numFmtId="0" fontId="68" fillId="10" borderId="1" xfId="15" applyFont="1" applyFill="1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68" fillId="10" borderId="1" xfId="15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35" fillId="0" borderId="1" xfId="5" applyFont="1" applyBorder="1"/>
    <xf numFmtId="3" fontId="27" fillId="0" borderId="1" xfId="0" applyNumberFormat="1" applyFont="1" applyBorder="1"/>
    <xf numFmtId="16" fontId="13" fillId="0" borderId="11" xfId="0" quotePrefix="1" applyNumberFormat="1" applyFont="1" applyBorder="1" applyAlignment="1">
      <alignment horizontal="center" vertical="center"/>
    </xf>
    <xf numFmtId="49" fontId="0" fillId="10" borderId="1" xfId="0" applyNumberForma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right"/>
    </xf>
    <xf numFmtId="0" fontId="28" fillId="0" borderId="30" xfId="0" applyFont="1" applyFill="1" applyBorder="1" applyAlignment="1">
      <alignment vertical="center" wrapText="1"/>
    </xf>
    <xf numFmtId="0" fontId="71" fillId="0" borderId="1" xfId="0" applyFont="1" applyBorder="1"/>
    <xf numFmtId="3" fontId="71" fillId="0" borderId="1" xfId="0" applyNumberFormat="1" applyFont="1" applyBorder="1"/>
    <xf numFmtId="3" fontId="13" fillId="0" borderId="1" xfId="0" applyNumberFormat="1" applyFont="1" applyBorder="1"/>
    <xf numFmtId="0" fontId="27" fillId="0" borderId="1" xfId="0" applyFont="1" applyFill="1" applyBorder="1" applyAlignment="1" applyProtection="1">
      <alignment horizontal="left" vertical="center" textRotation="90" wrapText="1"/>
      <protection locked="0"/>
    </xf>
    <xf numFmtId="0" fontId="2" fillId="10" borderId="1" xfId="15" applyFont="1" applyFill="1" applyBorder="1" applyAlignment="1" applyProtection="1">
      <alignment horizontal="center" vertical="center" wrapText="1"/>
      <protection locked="0"/>
    </xf>
    <xf numFmtId="3" fontId="2" fillId="10" borderId="1" xfId="15" applyNumberFormat="1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 applyProtection="1">
      <alignment horizontal="center" vertical="center" textRotation="90" wrapText="1"/>
    </xf>
    <xf numFmtId="0" fontId="65" fillId="0" borderId="1" xfId="15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1" fontId="27" fillId="0" borderId="1" xfId="0" applyNumberFormat="1" applyFont="1" applyFill="1" applyBorder="1" applyAlignment="1" applyProtection="1">
      <alignment horizontal="center" vertical="center"/>
      <protection locked="0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1" xfId="3" applyFont="1" applyBorder="1" applyAlignment="1" applyProtection="1">
      <alignment wrapText="1"/>
      <protection locked="0"/>
    </xf>
    <xf numFmtId="0" fontId="13" fillId="0" borderId="17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 applyProtection="1">
      <alignment vertical="center" wrapText="1"/>
    </xf>
    <xf numFmtId="0" fontId="37" fillId="0" borderId="1" xfId="0" applyFont="1" applyFill="1" applyBorder="1" applyAlignment="1">
      <alignment horizontal="center" vertical="center"/>
    </xf>
    <xf numFmtId="49" fontId="0" fillId="0" borderId="14" xfId="0" applyNumberFormat="1" applyBorder="1"/>
    <xf numFmtId="0" fontId="0" fillId="0" borderId="30" xfId="0" applyBorder="1"/>
    <xf numFmtId="0" fontId="0" fillId="0" borderId="0" xfId="0" applyBorder="1" applyAlignment="1">
      <alignment horizontal="right"/>
    </xf>
    <xf numFmtId="0" fontId="80" fillId="10" borderId="1" xfId="16" applyFill="1" applyBorder="1"/>
    <xf numFmtId="0" fontId="80" fillId="10" borderId="1" xfId="16" applyFill="1" applyBorder="1" applyAlignment="1">
      <alignment horizontal="left" vertical="top" wrapText="1"/>
    </xf>
    <xf numFmtId="0" fontId="13" fillId="10" borderId="11" xfId="0" applyFont="1" applyFill="1" applyBorder="1" applyAlignment="1">
      <alignment vertical="center"/>
    </xf>
    <xf numFmtId="0" fontId="68" fillId="10" borderId="1" xfId="15" applyFont="1" applyFill="1" applyBorder="1" applyAlignment="1">
      <alignment vertical="center" wrapText="1"/>
    </xf>
    <xf numFmtId="0" fontId="13" fillId="10" borderId="16" xfId="0" applyFont="1" applyFill="1" applyBorder="1" applyAlignment="1">
      <alignment vertical="center" wrapText="1"/>
    </xf>
    <xf numFmtId="0" fontId="0" fillId="10" borderId="0" xfId="0" applyFill="1" applyBorder="1"/>
    <xf numFmtId="0" fontId="40" fillId="10" borderId="1" xfId="0" applyFont="1" applyFill="1" applyBorder="1" applyAlignment="1">
      <alignment horizontal="center" vertical="center"/>
    </xf>
    <xf numFmtId="166" fontId="81" fillId="0" borderId="33" xfId="12" applyNumberFormat="1" applyFont="1" applyBorder="1" applyAlignment="1" applyProtection="1">
      <alignment horizontal="left" vertical="center" indent="1"/>
    </xf>
    <xf numFmtId="4" fontId="29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/>
    </xf>
    <xf numFmtId="0" fontId="1" fillId="0" borderId="1" xfId="17" applyBorder="1"/>
    <xf numFmtId="0" fontId="0" fillId="0" borderId="1" xfId="0" applyBorder="1" applyAlignment="1">
      <alignment horizontal="left" vertical="top" wrapText="1"/>
    </xf>
    <xf numFmtId="0" fontId="27" fillId="0" borderId="65" xfId="0" applyFont="1" applyFill="1" applyBorder="1" applyAlignment="1">
      <alignment horizontal="centerContinuous" vertical="center"/>
    </xf>
    <xf numFmtId="0" fontId="66" fillId="0" borderId="0" xfId="0" applyFont="1" applyFill="1" applyBorder="1" applyAlignment="1" applyProtection="1">
      <alignment horizontal="center" vertical="center" wrapText="1"/>
      <protection locked="0"/>
    </xf>
    <xf numFmtId="0" fontId="66" fillId="0" borderId="30" xfId="0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Fill="1" applyBorder="1" applyAlignment="1">
      <alignment horizontal="centerContinuous" vertical="center"/>
    </xf>
    <xf numFmtId="0" fontId="2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0" fillId="15" borderId="4" xfId="0" applyFont="1" applyFill="1" applyBorder="1" applyAlignment="1">
      <alignment horizontal="centerContinuous" vertical="center"/>
    </xf>
    <xf numFmtId="0" fontId="5" fillId="15" borderId="11" xfId="0" applyFont="1" applyFill="1" applyBorder="1" applyAlignment="1">
      <alignment vertical="center"/>
    </xf>
    <xf numFmtId="0" fontId="30" fillId="15" borderId="11" xfId="0" applyFont="1" applyFill="1" applyBorder="1" applyAlignment="1">
      <alignment horizontal="right" vertical="center"/>
    </xf>
    <xf numFmtId="4" fontId="30" fillId="15" borderId="4" xfId="0" applyNumberFormat="1" applyFont="1" applyFill="1" applyBorder="1" applyAlignment="1">
      <alignment horizontal="center" vertical="center"/>
    </xf>
    <xf numFmtId="4" fontId="30" fillId="15" borderId="3" xfId="0" applyNumberFormat="1" applyFont="1" applyFill="1" applyBorder="1" applyAlignment="1">
      <alignment horizontal="center" vertical="center"/>
    </xf>
    <xf numFmtId="0" fontId="82" fillId="0" borderId="0" xfId="0" applyFont="1"/>
    <xf numFmtId="10" fontId="66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/>
    <xf numFmtId="166" fontId="83" fillId="0" borderId="44" xfId="12" applyNumberFormat="1" applyFont="1" applyBorder="1" applyAlignment="1" applyProtection="1">
      <alignment horizontal="left" vertical="center"/>
    </xf>
    <xf numFmtId="0" fontId="39" fillId="0" borderId="20" xfId="0" applyFont="1" applyFill="1" applyBorder="1" applyAlignment="1">
      <alignment vertical="center"/>
    </xf>
    <xf numFmtId="0" fontId="82" fillId="0" borderId="1" xfId="0" applyFont="1" applyBorder="1"/>
    <xf numFmtId="0" fontId="78" fillId="0" borderId="37" xfId="0" applyFont="1" applyBorder="1"/>
    <xf numFmtId="3" fontId="55" fillId="0" borderId="11" xfId="0" quotePrefix="1" applyNumberFormat="1" applyFont="1" applyBorder="1"/>
    <xf numFmtId="3" fontId="55" fillId="0" borderId="11" xfId="0" quotePrefix="1" applyNumberFormat="1" applyFont="1" applyFill="1" applyBorder="1" applyAlignment="1">
      <alignment horizontal="center" vertical="center"/>
    </xf>
    <xf numFmtId="0" fontId="54" fillId="0" borderId="1" xfId="0" applyFont="1" applyBorder="1"/>
    <xf numFmtId="0" fontId="54" fillId="0" borderId="1" xfId="0" applyFont="1" applyFill="1" applyBorder="1"/>
    <xf numFmtId="0" fontId="85" fillId="10" borderId="1" xfId="16" applyFont="1" applyFill="1" applyBorder="1"/>
    <xf numFmtId="0" fontId="86" fillId="0" borderId="1" xfId="0" applyFont="1" applyBorder="1"/>
    <xf numFmtId="3" fontId="55" fillId="0" borderId="1" xfId="0" applyNumberFormat="1" applyFont="1" applyBorder="1"/>
    <xf numFmtId="0" fontId="54" fillId="0" borderId="0" xfId="0" applyFont="1"/>
    <xf numFmtId="49" fontId="54" fillId="0" borderId="1" xfId="0" applyNumberFormat="1" applyFont="1" applyBorder="1"/>
    <xf numFmtId="0" fontId="54" fillId="0" borderId="1" xfId="0" applyFont="1" applyBorder="1" applyAlignment="1">
      <alignment horizontal="right"/>
    </xf>
    <xf numFmtId="0" fontId="54" fillId="0" borderId="16" xfId="0" applyFont="1" applyBorder="1"/>
    <xf numFmtId="0" fontId="54" fillId="0" borderId="5" xfId="0" applyFont="1" applyFill="1" applyBorder="1"/>
    <xf numFmtId="0" fontId="87" fillId="0" borderId="35" xfId="0" applyFont="1" applyFill="1" applyBorder="1" applyAlignment="1">
      <alignment vertical="center"/>
    </xf>
    <xf numFmtId="0" fontId="87" fillId="0" borderId="0" xfId="0" applyFont="1"/>
    <xf numFmtId="3" fontId="87" fillId="0" borderId="1" xfId="0" applyNumberFormat="1" applyFont="1" applyBorder="1"/>
    <xf numFmtId="0" fontId="55" fillId="0" borderId="0" xfId="0" applyFont="1" applyAlignment="1">
      <alignment vertical="center"/>
    </xf>
    <xf numFmtId="166" fontId="87" fillId="0" borderId="33" xfId="12" applyNumberFormat="1" applyFont="1" applyBorder="1" applyAlignment="1" applyProtection="1">
      <alignment horizontal="left" vertical="center"/>
    </xf>
    <xf numFmtId="166" fontId="87" fillId="0" borderId="34" xfId="12" applyNumberFormat="1" applyFont="1" applyBorder="1" applyAlignment="1" applyProtection="1">
      <alignment horizontal="left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20" xfId="0" applyFont="1" applyBorder="1" applyAlignment="1">
      <alignment horizontal="center" vertical="center"/>
    </xf>
    <xf numFmtId="0" fontId="54" fillId="0" borderId="1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0" fontId="54" fillId="0" borderId="1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166" fontId="54" fillId="0" borderId="32" xfId="12" applyNumberFormat="1" applyFont="1" applyBorder="1" applyAlignment="1" applyProtection="1">
      <alignment horizontal="left" vertical="center" indent="1"/>
    </xf>
    <xf numFmtId="166" fontId="54" fillId="0" borderId="33" xfId="12" applyNumberFormat="1" applyFont="1" applyBorder="1" applyAlignment="1" applyProtection="1">
      <alignment horizontal="left" vertical="center" indent="1"/>
    </xf>
    <xf numFmtId="166" fontId="54" fillId="0" borderId="34" xfId="12" applyNumberFormat="1" applyFont="1" applyBorder="1" applyAlignment="1" applyProtection="1">
      <alignment horizontal="left" vertical="center" indent="1"/>
    </xf>
    <xf numFmtId="166" fontId="55" fillId="0" borderId="32" xfId="12" applyNumberFormat="1" applyFont="1" applyBorder="1" applyAlignment="1" applyProtection="1">
      <alignment horizontal="left" vertical="center"/>
    </xf>
    <xf numFmtId="166" fontId="55" fillId="0" borderId="33" xfId="12" applyNumberFormat="1" applyFont="1" applyBorder="1" applyAlignment="1" applyProtection="1">
      <alignment horizontal="left" vertical="center"/>
    </xf>
    <xf numFmtId="166" fontId="55" fillId="0" borderId="34" xfId="12" applyNumberFormat="1" applyFont="1" applyBorder="1" applyAlignment="1" applyProtection="1">
      <alignment horizontal="left" vertical="center"/>
    </xf>
    <xf numFmtId="0" fontId="55" fillId="0" borderId="0" xfId="0" applyFont="1" applyFill="1" applyAlignment="1">
      <alignment horizontal="left" vertical="center"/>
    </xf>
    <xf numFmtId="0" fontId="54" fillId="10" borderId="1" xfId="15" applyFont="1" applyFill="1" applyBorder="1" applyAlignment="1">
      <alignment horizontal="right"/>
    </xf>
    <xf numFmtId="3" fontId="55" fillId="0" borderId="1" xfId="0" applyNumberFormat="1" applyFont="1" applyBorder="1" applyAlignment="1">
      <alignment horizontal="right" vertical="center"/>
    </xf>
    <xf numFmtId="3" fontId="55" fillId="0" borderId="1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16" fontId="26" fillId="2" borderId="16" xfId="0" applyNumberFormat="1" applyFont="1" applyFill="1" applyBorder="1" applyAlignment="1">
      <alignment vertical="center"/>
    </xf>
    <xf numFmtId="16" fontId="26" fillId="2" borderId="12" xfId="0" quotePrefix="1" applyNumberFormat="1" applyFont="1" applyFill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10" borderId="1" xfId="0" applyFont="1" applyFill="1" applyBorder="1"/>
    <xf numFmtId="0" fontId="54" fillId="0" borderId="11" xfId="0" applyFont="1" applyBorder="1"/>
    <xf numFmtId="0" fontId="54" fillId="0" borderId="11" xfId="0" applyFont="1" applyBorder="1" applyAlignment="1">
      <alignment vertical="center"/>
    </xf>
    <xf numFmtId="0" fontId="54" fillId="0" borderId="11" xfId="0" applyFont="1" applyBorder="1" applyAlignment="1">
      <alignment horizontal="right"/>
    </xf>
    <xf numFmtId="0" fontId="54" fillId="10" borderId="1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54" fillId="0" borderId="0" xfId="0" applyFont="1" applyBorder="1" applyAlignment="1">
      <alignment horizontal="right"/>
    </xf>
    <xf numFmtId="0" fontId="54" fillId="10" borderId="1" xfId="15" applyFont="1" applyFill="1" applyBorder="1" applyAlignment="1">
      <alignment horizontal="center" vertical="center"/>
    </xf>
    <xf numFmtId="0" fontId="54" fillId="10" borderId="1" xfId="15" applyFont="1" applyFill="1" applyBorder="1" applyAlignment="1">
      <alignment vertical="center"/>
    </xf>
    <xf numFmtId="0" fontId="54" fillId="10" borderId="1" xfId="15" applyFont="1" applyFill="1" applyBorder="1"/>
    <xf numFmtId="3" fontId="54" fillId="0" borderId="1" xfId="0" applyNumberFormat="1" applyFont="1" applyBorder="1" applyAlignment="1">
      <alignment vertical="center"/>
    </xf>
    <xf numFmtId="3" fontId="55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16" fontId="26" fillId="0" borderId="1" xfId="0" quotePrefix="1" applyNumberFormat="1" applyFont="1" applyBorder="1" applyAlignment="1">
      <alignment horizontal="left" vertical="center"/>
    </xf>
    <xf numFmtId="3" fontId="88" fillId="0" borderId="1" xfId="0" applyNumberFormat="1" applyFont="1" applyBorder="1" applyAlignment="1">
      <alignment horizontal="right" vertical="center"/>
    </xf>
    <xf numFmtId="3" fontId="88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9" fillId="10" borderId="1" xfId="0" applyFont="1" applyFill="1" applyBorder="1" applyAlignment="1">
      <alignment vertical="center"/>
    </xf>
    <xf numFmtId="0" fontId="80" fillId="10" borderId="1" xfId="16" applyFill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3" fontId="55" fillId="0" borderId="11" xfId="0" applyNumberFormat="1" applyFont="1" applyBorder="1" applyAlignment="1">
      <alignment vertical="center"/>
    </xf>
    <xf numFmtId="3" fontId="54" fillId="0" borderId="11" xfId="0" applyNumberFormat="1" applyFont="1" applyBorder="1" applyAlignment="1">
      <alignment vertical="center"/>
    </xf>
    <xf numFmtId="3" fontId="88" fillId="0" borderId="11" xfId="0" applyNumberFormat="1" applyFont="1" applyBorder="1" applyAlignment="1">
      <alignment vertical="center"/>
    </xf>
    <xf numFmtId="0" fontId="90" fillId="0" borderId="1" xfId="0" applyFont="1" applyBorder="1" applyAlignment="1">
      <alignment vertical="center"/>
    </xf>
    <xf numFmtId="0" fontId="90" fillId="0" borderId="28" xfId="0" applyFont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29" fillId="0" borderId="22" xfId="0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/>
    </xf>
    <xf numFmtId="0" fontId="40" fillId="0" borderId="1" xfId="0" applyFont="1" applyBorder="1" applyAlignment="1">
      <alignment horizontal="right" vertical="center" wrapText="1"/>
    </xf>
    <xf numFmtId="4" fontId="40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4" fontId="30" fillId="0" borderId="1" xfId="0" applyNumberFormat="1" applyFont="1" applyBorder="1" applyAlignment="1">
      <alignment horizontal="right" vertical="center"/>
    </xf>
    <xf numFmtId="4" fontId="91" fillId="0" borderId="0" xfId="0" applyNumberFormat="1" applyFont="1" applyAlignment="1">
      <alignment horizontal="right"/>
    </xf>
    <xf numFmtId="0" fontId="7" fillId="0" borderId="0" xfId="0" applyFont="1"/>
    <xf numFmtId="49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4" fillId="0" borderId="0" xfId="0" applyFont="1" applyBorder="1"/>
    <xf numFmtId="49" fontId="54" fillId="10" borderId="1" xfId="0" applyNumberFormat="1" applyFont="1" applyFill="1" applyBorder="1" applyAlignment="1">
      <alignment horizontal="center"/>
    </xf>
    <xf numFmtId="0" fontId="54" fillId="10" borderId="1" xfId="0" applyFont="1" applyFill="1" applyBorder="1" applyAlignment="1">
      <alignment vertical="center"/>
    </xf>
    <xf numFmtId="0" fontId="54" fillId="10" borderId="1" xfId="0" applyFont="1" applyFill="1" applyBorder="1" applyAlignment="1">
      <alignment horizontal="center"/>
    </xf>
    <xf numFmtId="0" fontId="54" fillId="10" borderId="1" xfId="0" applyFont="1" applyFill="1" applyBorder="1" applyAlignment="1"/>
    <xf numFmtId="49" fontId="54" fillId="0" borderId="1" xfId="0" applyNumberFormat="1" applyFont="1" applyBorder="1" applyAlignment="1">
      <alignment horizontal="center"/>
    </xf>
    <xf numFmtId="0" fontId="54" fillId="0" borderId="1" xfId="0" applyFont="1" applyBorder="1" applyAlignment="1"/>
    <xf numFmtId="0" fontId="54" fillId="7" borderId="1" xfId="0" applyFont="1" applyFill="1" applyBorder="1" applyAlignment="1">
      <alignment horizontal="center" vertical="center"/>
    </xf>
    <xf numFmtId="3" fontId="54" fillId="0" borderId="31" xfId="0" applyNumberFormat="1" applyFont="1" applyFill="1" applyBorder="1" applyAlignment="1">
      <alignment horizontal="center" vertical="center"/>
    </xf>
    <xf numFmtId="166" fontId="84" fillId="0" borderId="33" xfId="12" applyNumberFormat="1" applyFont="1" applyBorder="1" applyAlignment="1" applyProtection="1">
      <alignment horizontal="left" vertical="center"/>
    </xf>
    <xf numFmtId="166" fontId="84" fillId="0" borderId="34" xfId="12" applyNumberFormat="1" applyFont="1" applyBorder="1" applyAlignment="1" applyProtection="1">
      <alignment horizontal="left" vertical="center"/>
    </xf>
    <xf numFmtId="0" fontId="92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 wrapText="1"/>
    </xf>
    <xf numFmtId="0" fontId="54" fillId="7" borderId="1" xfId="0" applyFont="1" applyFill="1" applyBorder="1" applyAlignment="1">
      <alignment vertical="center"/>
    </xf>
    <xf numFmtId="3" fontId="54" fillId="0" borderId="0" xfId="0" applyNumberFormat="1" applyFont="1" applyAlignment="1">
      <alignment vertical="center"/>
    </xf>
    <xf numFmtId="3" fontId="54" fillId="0" borderId="1" xfId="0" applyNumberFormat="1" applyFont="1" applyBorder="1" applyAlignment="1">
      <alignment vertical="center" wrapText="1"/>
    </xf>
    <xf numFmtId="3" fontId="54" fillId="7" borderId="1" xfId="0" applyNumberFormat="1" applyFont="1" applyFill="1" applyBorder="1" applyAlignment="1">
      <alignment vertical="center"/>
    </xf>
    <xf numFmtId="3" fontId="54" fillId="0" borderId="17" xfId="0" applyNumberFormat="1" applyFont="1" applyBorder="1" applyAlignment="1">
      <alignment vertical="center"/>
    </xf>
    <xf numFmtId="3" fontId="54" fillId="7" borderId="16" xfId="0" applyNumberFormat="1" applyFont="1" applyFill="1" applyBorder="1" applyAlignment="1">
      <alignment vertical="center"/>
    </xf>
    <xf numFmtId="3" fontId="54" fillId="7" borderId="12" xfId="0" applyNumberFormat="1" applyFont="1" applyFill="1" applyBorder="1" applyAlignment="1">
      <alignment vertical="center"/>
    </xf>
    <xf numFmtId="3" fontId="54" fillId="0" borderId="31" xfId="0" applyNumberFormat="1" applyFont="1" applyBorder="1" applyAlignment="1">
      <alignment vertical="center"/>
    </xf>
    <xf numFmtId="0" fontId="55" fillId="16" borderId="1" xfId="0" applyFont="1" applyFill="1" applyBorder="1" applyAlignment="1">
      <alignment horizontal="center" vertical="center"/>
    </xf>
    <xf numFmtId="0" fontId="55" fillId="16" borderId="1" xfId="0" applyFont="1" applyFill="1" applyBorder="1" applyAlignment="1">
      <alignment horizontal="center" vertical="center" wrapText="1"/>
    </xf>
    <xf numFmtId="0" fontId="55" fillId="16" borderId="17" xfId="0" applyFont="1" applyFill="1" applyBorder="1" applyAlignment="1">
      <alignment horizontal="center" vertical="center" wrapText="1"/>
    </xf>
    <xf numFmtId="0" fontId="88" fillId="0" borderId="1" xfId="0" applyFont="1" applyBorder="1" applyAlignment="1"/>
    <xf numFmtId="3" fontId="97" fillId="0" borderId="31" xfId="0" applyNumberFormat="1" applyFont="1" applyFill="1" applyBorder="1" applyAlignment="1">
      <alignment horizontal="center" vertical="center"/>
    </xf>
    <xf numFmtId="3" fontId="97" fillId="0" borderId="0" xfId="0" applyNumberFormat="1" applyFont="1" applyAlignment="1">
      <alignment vertical="center"/>
    </xf>
    <xf numFmtId="0" fontId="96" fillId="0" borderId="1" xfId="0" applyFont="1" applyBorder="1" applyAlignment="1">
      <alignment horizontal="center" vertical="center"/>
    </xf>
    <xf numFmtId="0" fontId="95" fillId="17" borderId="16" xfId="0" applyFont="1" applyFill="1" applyBorder="1" applyAlignment="1">
      <alignment vertical="center"/>
    </xf>
    <xf numFmtId="0" fontId="95" fillId="17" borderId="22" xfId="0" applyFont="1" applyFill="1" applyBorder="1" applyAlignment="1">
      <alignment vertical="center"/>
    </xf>
    <xf numFmtId="0" fontId="95" fillId="17" borderId="12" xfId="0" applyFont="1" applyFill="1" applyBorder="1" applyAlignment="1">
      <alignment vertical="center"/>
    </xf>
    <xf numFmtId="0" fontId="95" fillId="17" borderId="1" xfId="0" applyFont="1" applyFill="1" applyBorder="1" applyAlignment="1">
      <alignment vertical="center"/>
    </xf>
    <xf numFmtId="0" fontId="88" fillId="17" borderId="16" xfId="0" applyFont="1" applyFill="1" applyBorder="1" applyAlignment="1">
      <alignment vertical="center"/>
    </xf>
    <xf numFmtId="0" fontId="88" fillId="17" borderId="22" xfId="0" applyFont="1" applyFill="1" applyBorder="1" applyAlignment="1">
      <alignment vertical="center"/>
    </xf>
    <xf numFmtId="0" fontId="88" fillId="17" borderId="12" xfId="0" applyFont="1" applyFill="1" applyBorder="1" applyAlignment="1">
      <alignment vertical="center"/>
    </xf>
    <xf numFmtId="0" fontId="94" fillId="17" borderId="22" xfId="0" applyFont="1" applyFill="1" applyBorder="1" applyAlignment="1">
      <alignment vertical="center" wrapText="1"/>
    </xf>
    <xf numFmtId="0" fontId="94" fillId="17" borderId="12" xfId="0" applyFont="1" applyFill="1" applyBorder="1" applyAlignment="1">
      <alignment vertical="center" wrapText="1"/>
    </xf>
    <xf numFmtId="0" fontId="95" fillId="17" borderId="16" xfId="0" applyFont="1" applyFill="1" applyBorder="1" applyAlignment="1">
      <alignment vertical="center" wrapText="1"/>
    </xf>
    <xf numFmtId="0" fontId="54" fillId="17" borderId="1" xfId="0" applyFont="1" applyFill="1" applyBorder="1" applyAlignment="1">
      <alignment vertical="center"/>
    </xf>
    <xf numFmtId="3" fontId="54" fillId="17" borderId="1" xfId="0" applyNumberFormat="1" applyFont="1" applyFill="1" applyBorder="1" applyAlignment="1">
      <alignment vertical="center"/>
    </xf>
    <xf numFmtId="3" fontId="88" fillId="17" borderId="1" xfId="0" applyNumberFormat="1" applyFont="1" applyFill="1" applyBorder="1" applyAlignment="1">
      <alignment vertical="center"/>
    </xf>
    <xf numFmtId="3" fontId="89" fillId="17" borderId="1" xfId="0" applyNumberFormat="1" applyFont="1" applyFill="1" applyBorder="1" applyAlignment="1">
      <alignment vertical="center"/>
    </xf>
    <xf numFmtId="0" fontId="93" fillId="17" borderId="0" xfId="0" applyFont="1" applyFill="1" applyBorder="1" applyAlignment="1">
      <alignment vertical="center"/>
    </xf>
    <xf numFmtId="3" fontId="93" fillId="17" borderId="0" xfId="0" applyNumberFormat="1" applyFont="1" applyFill="1" applyBorder="1" applyAlignment="1">
      <alignment vertical="center"/>
    </xf>
    <xf numFmtId="3" fontId="88" fillId="17" borderId="64" xfId="0" applyNumberFormat="1" applyFont="1" applyFill="1" applyBorder="1" applyAlignment="1">
      <alignment vertical="center"/>
    </xf>
    <xf numFmtId="3" fontId="88" fillId="17" borderId="0" xfId="0" applyNumberFormat="1" applyFont="1" applyFill="1" applyBorder="1" applyAlignment="1">
      <alignment vertical="center"/>
    </xf>
    <xf numFmtId="0" fontId="54" fillId="17" borderId="16" xfId="0" applyFont="1" applyFill="1" applyBorder="1" applyAlignment="1">
      <alignment vertical="center"/>
    </xf>
    <xf numFmtId="0" fontId="89" fillId="17" borderId="1" xfId="0" applyFont="1" applyFill="1" applyBorder="1" applyAlignment="1">
      <alignment vertical="center"/>
    </xf>
    <xf numFmtId="0" fontId="29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 wrapText="1"/>
    </xf>
    <xf numFmtId="0" fontId="98" fillId="0" borderId="66" xfId="0" applyFont="1" applyFill="1" applyBorder="1" applyAlignment="1">
      <alignment horizontal="center" vertical="center"/>
    </xf>
    <xf numFmtId="0" fontId="98" fillId="0" borderId="67" xfId="0" applyFont="1" applyFill="1" applyBorder="1" applyAlignment="1">
      <alignment horizontal="center" vertical="center"/>
    </xf>
    <xf numFmtId="0" fontId="99" fillId="0" borderId="67" xfId="0" applyFont="1" applyBorder="1" applyAlignment="1">
      <alignment vertical="center"/>
    </xf>
    <xf numFmtId="3" fontId="99" fillId="0" borderId="67" xfId="0" applyNumberFormat="1" applyFont="1" applyBorder="1" applyAlignment="1">
      <alignment vertical="center"/>
    </xf>
    <xf numFmtId="0" fontId="99" fillId="0" borderId="68" xfId="0" applyFont="1" applyBorder="1" applyAlignment="1">
      <alignment vertical="center"/>
    </xf>
    <xf numFmtId="3" fontId="70" fillId="0" borderId="1" xfId="0" applyNumberFormat="1" applyFont="1" applyBorder="1"/>
    <xf numFmtId="0" fontId="100" fillId="0" borderId="1" xfId="0" applyFont="1" applyBorder="1"/>
    <xf numFmtId="49" fontId="101" fillId="0" borderId="1" xfId="5" applyNumberFormat="1" applyFont="1" applyBorder="1" applyAlignment="1">
      <alignment vertical="center"/>
    </xf>
    <xf numFmtId="0" fontId="54" fillId="16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vertical="center"/>
    </xf>
    <xf numFmtId="0" fontId="5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5" fillId="0" borderId="1" xfId="0" applyFont="1" applyBorder="1" applyAlignment="1">
      <alignment vertical="center" wrapText="1"/>
    </xf>
    <xf numFmtId="3" fontId="102" fillId="0" borderId="1" xfId="0" applyNumberFormat="1" applyFont="1" applyBorder="1" applyAlignment="1">
      <alignment vertical="center"/>
    </xf>
    <xf numFmtId="0" fontId="97" fillId="0" borderId="1" xfId="0" applyFont="1" applyBorder="1" applyAlignment="1">
      <alignment vertical="center" wrapText="1"/>
    </xf>
    <xf numFmtId="0" fontId="10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4" fillId="0" borderId="1" xfId="0" applyFont="1" applyFill="1" applyBorder="1" applyAlignment="1">
      <alignment horizontal="center" vertical="center" wrapText="1"/>
    </xf>
    <xf numFmtId="0" fontId="105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106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/>
    <xf numFmtId="0" fontId="106" fillId="0" borderId="1" xfId="0" applyFont="1" applyBorder="1" applyAlignment="1">
      <alignment horizontal="center"/>
    </xf>
    <xf numFmtId="0" fontId="10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68" fillId="10" borderId="16" xfId="15" applyFont="1" applyFill="1" applyBorder="1" applyAlignment="1">
      <alignment vertical="center" wrapText="1"/>
    </xf>
    <xf numFmtId="0" fontId="69" fillId="10" borderId="16" xfId="0" applyFont="1" applyFill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10" borderId="16" xfId="0" applyNumberFormat="1" applyFill="1" applyBorder="1" applyAlignment="1">
      <alignment vertical="center" wrapText="1"/>
    </xf>
    <xf numFmtId="0" fontId="68" fillId="10" borderId="16" xfId="16" applyFont="1" applyFill="1" applyBorder="1" applyAlignment="1">
      <alignment vertical="center" wrapText="1"/>
    </xf>
    <xf numFmtId="49" fontId="68" fillId="10" borderId="16" xfId="16" applyNumberFormat="1" applyFont="1" applyFill="1" applyBorder="1" applyAlignment="1">
      <alignment vertical="center" wrapText="1"/>
    </xf>
    <xf numFmtId="0" fontId="1" fillId="0" borderId="16" xfId="17" applyBorder="1" applyAlignment="1">
      <alignment vertical="center"/>
    </xf>
    <xf numFmtId="0" fontId="13" fillId="16" borderId="16" xfId="0" applyFont="1" applyFill="1" applyBorder="1" applyAlignment="1">
      <alignment vertical="center" wrapText="1"/>
    </xf>
    <xf numFmtId="0" fontId="13" fillId="16" borderId="22" xfId="0" applyFont="1" applyFill="1" applyBorder="1" applyAlignment="1">
      <alignment vertical="center" wrapText="1"/>
    </xf>
    <xf numFmtId="0" fontId="13" fillId="16" borderId="12" xfId="0" applyFont="1" applyFill="1" applyBorder="1" applyAlignment="1">
      <alignment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26" fillId="16" borderId="69" xfId="0" applyFont="1" applyFill="1" applyBorder="1" applyAlignment="1">
      <alignment horizontal="center" vertical="center" wrapText="1"/>
    </xf>
    <xf numFmtId="0" fontId="13" fillId="0" borderId="70" xfId="0" applyFont="1" applyBorder="1" applyAlignment="1">
      <alignment vertical="center" wrapText="1"/>
    </xf>
    <xf numFmtId="0" fontId="13" fillId="0" borderId="71" xfId="0" applyFont="1" applyBorder="1" applyAlignment="1">
      <alignment vertical="center" wrapText="1"/>
    </xf>
    <xf numFmtId="0" fontId="68" fillId="10" borderId="72" xfId="15" applyFont="1" applyFill="1" applyBorder="1" applyAlignment="1">
      <alignment wrapText="1"/>
    </xf>
    <xf numFmtId="0" fontId="68" fillId="10" borderId="73" xfId="15" applyFont="1" applyFill="1" applyBorder="1" applyAlignment="1">
      <alignment wrapText="1"/>
    </xf>
    <xf numFmtId="0" fontId="35" fillId="0" borderId="72" xfId="0" applyFont="1" applyFill="1" applyBorder="1" applyAlignment="1" applyProtection="1">
      <alignment vertical="center" wrapText="1"/>
    </xf>
    <xf numFmtId="0" fontId="35" fillId="0" borderId="73" xfId="0" applyFont="1" applyFill="1" applyBorder="1" applyAlignment="1" applyProtection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0" fillId="10" borderId="72" xfId="0" applyFill="1" applyBorder="1" applyAlignment="1">
      <alignment wrapText="1"/>
    </xf>
    <xf numFmtId="0" fontId="0" fillId="10" borderId="73" xfId="0" applyFill="1" applyBorder="1" applyAlignment="1">
      <alignment wrapText="1"/>
    </xf>
    <xf numFmtId="0" fontId="0" fillId="0" borderId="72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69" fillId="10" borderId="72" xfId="0" applyFont="1" applyFill="1" applyBorder="1" applyAlignment="1">
      <alignment wrapText="1"/>
    </xf>
    <xf numFmtId="0" fontId="69" fillId="10" borderId="73" xfId="0" applyFont="1" applyFill="1" applyBorder="1" applyAlignment="1">
      <alignment wrapText="1"/>
    </xf>
    <xf numFmtId="0" fontId="13" fillId="10" borderId="72" xfId="0" applyFont="1" applyFill="1" applyBorder="1" applyAlignment="1">
      <alignment vertical="center" wrapText="1"/>
    </xf>
    <xf numFmtId="0" fontId="13" fillId="10" borderId="73" xfId="0" applyFont="1" applyFill="1" applyBorder="1" applyAlignment="1">
      <alignment vertical="center" wrapText="1"/>
    </xf>
    <xf numFmtId="0" fontId="1" fillId="0" borderId="16" xfId="17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4" xfId="0" applyBorder="1" applyAlignment="1">
      <alignment wrapText="1"/>
    </xf>
    <xf numFmtId="0" fontId="0" fillId="0" borderId="75" xfId="0" applyBorder="1" applyAlignment="1">
      <alignment wrapText="1"/>
    </xf>
    <xf numFmtId="0" fontId="0" fillId="0" borderId="16" xfId="0" applyBorder="1" applyAlignment="1">
      <alignment vertical="center"/>
    </xf>
    <xf numFmtId="0" fontId="0" fillId="10" borderId="16" xfId="0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68" fillId="10" borderId="16" xfId="15" applyFont="1" applyFill="1" applyBorder="1" applyAlignment="1">
      <alignment vertical="center"/>
    </xf>
    <xf numFmtId="0" fontId="69" fillId="10" borderId="16" xfId="0" applyFont="1" applyFill="1" applyBorder="1" applyAlignment="1">
      <alignment vertical="center"/>
    </xf>
    <xf numFmtId="0" fontId="13" fillId="10" borderId="16" xfId="0" applyFont="1" applyFill="1" applyBorder="1" applyAlignment="1">
      <alignment vertical="center"/>
    </xf>
    <xf numFmtId="0" fontId="68" fillId="10" borderId="16" xfId="16" applyFont="1" applyFill="1" applyBorder="1" applyAlignment="1">
      <alignment vertical="center"/>
    </xf>
    <xf numFmtId="0" fontId="29" fillId="16" borderId="1" xfId="0" applyFont="1" applyFill="1" applyBorder="1" applyAlignment="1" applyProtection="1">
      <alignment horizontal="center" vertical="center" textRotation="90" wrapText="1"/>
    </xf>
    <xf numFmtId="3" fontId="29" fillId="16" borderId="1" xfId="0" applyNumberFormat="1" applyFont="1" applyFill="1" applyBorder="1" applyAlignment="1" applyProtection="1">
      <alignment horizontal="center" vertical="center" textRotation="90" wrapText="1"/>
    </xf>
    <xf numFmtId="0" fontId="27" fillId="16" borderId="1" xfId="3" applyFont="1" applyFill="1" applyBorder="1" applyAlignment="1" applyProtection="1">
      <alignment horizontal="center" vertical="center" textRotation="90" wrapText="1"/>
    </xf>
    <xf numFmtId="3" fontId="29" fillId="16" borderId="1" xfId="3" applyNumberFormat="1" applyFont="1" applyFill="1" applyBorder="1" applyAlignment="1" applyProtection="1">
      <alignment horizontal="center" vertical="center" textRotation="90" wrapText="1"/>
    </xf>
    <xf numFmtId="0" fontId="29" fillId="16" borderId="1" xfId="9" applyFont="1" applyFill="1" applyBorder="1" applyAlignment="1" applyProtection="1">
      <alignment horizontal="center" vertical="center" wrapText="1"/>
    </xf>
    <xf numFmtId="0" fontId="50" fillId="16" borderId="57" xfId="13" applyFill="1" applyBorder="1" applyAlignment="1">
      <alignment horizontal="center" vertical="center"/>
    </xf>
    <xf numFmtId="0" fontId="50" fillId="16" borderId="57" xfId="13" applyFill="1" applyBorder="1" applyAlignment="1">
      <alignment horizontal="center" vertical="center" wrapText="1"/>
    </xf>
    <xf numFmtId="0" fontId="64" fillId="16" borderId="58" xfId="0" applyFont="1" applyFill="1" applyBorder="1" applyAlignment="1">
      <alignment horizontal="center" vertical="center" wrapText="1"/>
    </xf>
    <xf numFmtId="0" fontId="64" fillId="16" borderId="49" xfId="0" applyFont="1" applyFill="1" applyBorder="1" applyAlignment="1">
      <alignment horizontal="center" vertical="center" wrapText="1"/>
    </xf>
    <xf numFmtId="0" fontId="33" fillId="16" borderId="2" xfId="0" applyFont="1" applyFill="1" applyBorder="1" applyAlignment="1">
      <alignment horizontal="center" vertical="center"/>
    </xf>
    <xf numFmtId="0" fontId="33" fillId="16" borderId="10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5" xfId="0" applyFont="1" applyFill="1" applyBorder="1" applyAlignment="1">
      <alignment horizontal="center" vertical="center" wrapText="1"/>
    </xf>
    <xf numFmtId="0" fontId="29" fillId="16" borderId="6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/>
    <xf numFmtId="0" fontId="0" fillId="10" borderId="0" xfId="0" applyFill="1"/>
    <xf numFmtId="0" fontId="29" fillId="16" borderId="17" xfId="0" applyFont="1" applyFill="1" applyBorder="1" applyAlignment="1">
      <alignment horizontal="center" vertical="center" wrapText="1"/>
    </xf>
    <xf numFmtId="0" fontId="54" fillId="16" borderId="17" xfId="0" applyFont="1" applyFill="1" applyBorder="1" applyAlignment="1">
      <alignment horizontal="center" vertical="center" wrapText="1"/>
    </xf>
    <xf numFmtId="0" fontId="54" fillId="16" borderId="2" xfId="0" applyFont="1" applyFill="1" applyBorder="1" applyAlignment="1">
      <alignment horizontal="center" vertical="center" wrapText="1"/>
    </xf>
    <xf numFmtId="0" fontId="29" fillId="16" borderId="18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6" borderId="19" xfId="0" applyFont="1" applyFill="1" applyBorder="1" applyAlignment="1">
      <alignment horizontal="center" vertical="center" wrapText="1"/>
    </xf>
    <xf numFmtId="0" fontId="29" fillId="16" borderId="19" xfId="0" applyFont="1" applyFill="1" applyBorder="1" applyAlignment="1">
      <alignment horizontal="center" vertical="center" wrapText="1"/>
    </xf>
    <xf numFmtId="0" fontId="24" fillId="2" borderId="0" xfId="3" applyFont="1" applyFill="1" applyAlignment="1">
      <alignment horizontal="center"/>
    </xf>
    <xf numFmtId="0" fontId="29" fillId="16" borderId="1" xfId="0" applyFont="1" applyFill="1" applyBorder="1" applyAlignment="1" applyProtection="1">
      <alignment horizontal="center" vertical="center" textRotation="90" wrapText="1"/>
    </xf>
    <xf numFmtId="3" fontId="29" fillId="16" borderId="1" xfId="0" applyNumberFormat="1" applyFont="1" applyFill="1" applyBorder="1" applyAlignment="1" applyProtection="1">
      <alignment horizontal="center" vertical="center" textRotation="90" wrapText="1"/>
    </xf>
    <xf numFmtId="166" fontId="43" fillId="0" borderId="32" xfId="12" applyNumberFormat="1" applyFont="1" applyBorder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166" fontId="43" fillId="0" borderId="0" xfId="12" applyNumberFormat="1" applyFont="1" applyFill="1" applyBorder="1" applyAlignment="1" applyProtection="1">
      <alignment vertical="center" wrapText="1"/>
    </xf>
    <xf numFmtId="166" fontId="43" fillId="0" borderId="33" xfId="12" applyNumberFormat="1" applyFont="1" applyFill="1" applyBorder="1" applyAlignment="1" applyProtection="1">
      <alignment vertical="center" wrapText="1"/>
    </xf>
    <xf numFmtId="166" fontId="43" fillId="0" borderId="34" xfId="12" applyNumberFormat="1" applyFont="1" applyFill="1" applyBorder="1" applyAlignment="1" applyProtection="1">
      <alignment vertical="center" wrapText="1"/>
    </xf>
    <xf numFmtId="3" fontId="16" fillId="0" borderId="33" xfId="3" applyNumberFormat="1" applyFont="1" applyBorder="1" applyProtection="1"/>
    <xf numFmtId="3" fontId="12" fillId="0" borderId="33" xfId="3" applyNumberFormat="1" applyFont="1" applyBorder="1" applyProtection="1"/>
    <xf numFmtId="0" fontId="16" fillId="0" borderId="34" xfId="3" applyFont="1" applyBorder="1" applyProtection="1"/>
    <xf numFmtId="166" fontId="44" fillId="0" borderId="33" xfId="12" applyNumberFormat="1" applyFont="1" applyBorder="1" applyAlignment="1" applyProtection="1">
      <alignment vertical="center"/>
    </xf>
    <xf numFmtId="0" fontId="28" fillId="0" borderId="0" xfId="3" applyFont="1" applyAlignment="1" applyProtection="1">
      <alignment horizontal="left"/>
    </xf>
    <xf numFmtId="0" fontId="111" fillId="0" borderId="0" xfId="3" applyFont="1" applyProtection="1"/>
    <xf numFmtId="49" fontId="28" fillId="0" borderId="0" xfId="3" applyNumberFormat="1" applyFont="1" applyFill="1" applyProtection="1"/>
    <xf numFmtId="0" fontId="111" fillId="0" borderId="0" xfId="3" applyFont="1" applyFill="1" applyProtection="1"/>
    <xf numFmtId="166" fontId="112" fillId="0" borderId="32" xfId="12" applyNumberFormat="1" applyFont="1" applyFill="1" applyBorder="1" applyAlignment="1" applyProtection="1">
      <alignment vertical="center"/>
    </xf>
    <xf numFmtId="166" fontId="112" fillId="0" borderId="32" xfId="12" applyNumberFormat="1" applyFont="1" applyBorder="1" applyAlignment="1" applyProtection="1">
      <alignment vertical="center"/>
    </xf>
    <xf numFmtId="0" fontId="113" fillId="0" borderId="0" xfId="3" applyFont="1" applyProtection="1"/>
    <xf numFmtId="3" fontId="12" fillId="0" borderId="34" xfId="3" applyNumberFormat="1" applyFont="1" applyBorder="1" applyProtection="1"/>
    <xf numFmtId="0" fontId="114" fillId="10" borderId="0" xfId="3" applyFont="1" applyFill="1" applyAlignment="1" applyProtection="1">
      <alignment horizontal="right"/>
    </xf>
    <xf numFmtId="0" fontId="115" fillId="10" borderId="0" xfId="3" applyFont="1" applyFill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6" fillId="0" borderId="0" xfId="3" applyFont="1" applyAlignment="1" applyProtection="1">
      <alignment horizontal="right"/>
    </xf>
    <xf numFmtId="165" fontId="110" fillId="10" borderId="32" xfId="11" applyNumberFormat="1" applyFont="1" applyFill="1" applyBorder="1" applyProtection="1">
      <alignment vertical="center"/>
    </xf>
    <xf numFmtId="165" fontId="110" fillId="10" borderId="34" xfId="11" applyNumberFormat="1" applyFont="1" applyFill="1" applyBorder="1" applyAlignment="1" applyProtection="1">
      <alignment horizontal="right" vertical="center"/>
    </xf>
    <xf numFmtId="0" fontId="16" fillId="0" borderId="33" xfId="3" applyFont="1" applyBorder="1" applyProtection="1"/>
    <xf numFmtId="166" fontId="44" fillId="0" borderId="32" xfId="12" applyNumberFormat="1" applyFont="1" applyBorder="1" applyAlignment="1" applyProtection="1">
      <alignment horizontal="left" vertical="center" indent="1"/>
    </xf>
    <xf numFmtId="166" fontId="112" fillId="0" borderId="32" xfId="12" applyNumberFormat="1" applyFont="1" applyBorder="1" applyAlignment="1" applyProtection="1">
      <alignment horizontal="left" vertical="center" indent="1"/>
    </xf>
    <xf numFmtId="165" fontId="116" fillId="10" borderId="32" xfId="11" applyNumberFormat="1" applyFont="1" applyFill="1" applyBorder="1" applyProtection="1">
      <alignment vertical="center"/>
    </xf>
    <xf numFmtId="165" fontId="116" fillId="10" borderId="34" xfId="11" applyNumberFormat="1" applyFont="1" applyFill="1" applyBorder="1" applyAlignment="1" applyProtection="1">
      <alignment horizontal="right" vertical="center"/>
    </xf>
    <xf numFmtId="165" fontId="117" fillId="10" borderId="44" xfId="11" applyNumberFormat="1" applyFont="1" applyFill="1" applyBorder="1" applyProtection="1">
      <alignment vertical="center"/>
    </xf>
    <xf numFmtId="165" fontId="117" fillId="10" borderId="45" xfId="11" applyNumberFormat="1" applyFont="1" applyFill="1" applyBorder="1" applyAlignment="1" applyProtection="1">
      <alignment horizontal="right" vertical="center"/>
    </xf>
    <xf numFmtId="166" fontId="118" fillId="0" borderId="44" xfId="12" applyNumberFormat="1" applyFont="1" applyBorder="1" applyAlignment="1" applyProtection="1">
      <alignment horizontal="left" vertical="center" indent="1"/>
    </xf>
    <xf numFmtId="166" fontId="119" fillId="0" borderId="44" xfId="12" applyNumberFormat="1" applyFont="1" applyBorder="1" applyAlignment="1" applyProtection="1">
      <alignment horizontal="left" vertical="center" indent="1"/>
    </xf>
    <xf numFmtId="166" fontId="120" fillId="0" borderId="32" xfId="12" applyNumberFormat="1" applyFont="1" applyBorder="1" applyAlignment="1" applyProtection="1">
      <alignment horizontal="left" vertical="center" indent="1"/>
    </xf>
    <xf numFmtId="165" fontId="110" fillId="10" borderId="32" xfId="11" applyNumberFormat="1" applyFont="1" applyFill="1" applyBorder="1" applyAlignment="1" applyProtection="1">
      <alignment vertical="center"/>
    </xf>
    <xf numFmtId="165" fontId="42" fillId="10" borderId="32" xfId="11" applyNumberFormat="1" applyFont="1" applyFill="1" applyBorder="1" applyProtection="1">
      <alignment vertic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26" fillId="0" borderId="33" xfId="0" applyFont="1" applyFill="1" applyBorder="1"/>
    <xf numFmtId="0" fontId="26" fillId="0" borderId="34" xfId="0" applyFont="1" applyFill="1" applyBorder="1"/>
    <xf numFmtId="166" fontId="112" fillId="0" borderId="32" xfId="12" applyNumberFormat="1" applyFont="1" applyBorder="1" applyAlignment="1" applyProtection="1">
      <alignment horizontal="left" vertical="center"/>
    </xf>
    <xf numFmtId="166" fontId="121" fillId="0" borderId="32" xfId="12" applyNumberFormat="1" applyFont="1" applyBorder="1" applyAlignment="1" applyProtection="1">
      <alignment horizontal="left" vertical="center"/>
    </xf>
    <xf numFmtId="166" fontId="122" fillId="0" borderId="32" xfId="12" applyNumberFormat="1" applyFont="1" applyBorder="1" applyAlignment="1" applyProtection="1">
      <alignment horizontal="left" vertical="center" indent="1"/>
    </xf>
    <xf numFmtId="166" fontId="121" fillId="0" borderId="32" xfId="12" applyNumberFormat="1" applyFont="1" applyBorder="1" applyAlignment="1" applyProtection="1">
      <alignment horizontal="left" vertical="center" indent="1"/>
    </xf>
    <xf numFmtId="165" fontId="123" fillId="10" borderId="32" xfId="11" applyNumberFormat="1" applyFont="1" applyFill="1" applyBorder="1" applyProtection="1">
      <alignment vertical="center"/>
    </xf>
    <xf numFmtId="165" fontId="123" fillId="10" borderId="34" xfId="11" applyNumberFormat="1" applyFont="1" applyFill="1" applyBorder="1" applyAlignment="1" applyProtection="1">
      <alignment horizontal="right" vertical="center"/>
    </xf>
    <xf numFmtId="0" fontId="124" fillId="10" borderId="0" xfId="3" applyFont="1" applyFill="1" applyAlignment="1" applyProtection="1">
      <alignment horizontal="left"/>
    </xf>
    <xf numFmtId="0" fontId="124" fillId="10" borderId="0" xfId="0" applyFont="1" applyFill="1" applyAlignment="1">
      <alignment vertical="center" wrapText="1"/>
    </xf>
    <xf numFmtId="165" fontId="109" fillId="10" borderId="32" xfId="11" applyNumberFormat="1" applyFont="1" applyFill="1" applyBorder="1" applyAlignment="1" applyProtection="1">
      <alignment vertical="center"/>
    </xf>
    <xf numFmtId="0" fontId="15" fillId="2" borderId="0" xfId="3" applyFont="1" applyFill="1" applyAlignment="1">
      <alignment horizontal="left"/>
    </xf>
    <xf numFmtId="0" fontId="7" fillId="2" borderId="0" xfId="3" applyFont="1" applyFill="1" applyAlignment="1">
      <alignment horizontal="left"/>
    </xf>
    <xf numFmtId="0" fontId="24" fillId="2" borderId="0" xfId="3" applyFont="1" applyFill="1" applyAlignment="1">
      <alignment horizontal="center"/>
    </xf>
    <xf numFmtId="0" fontId="108" fillId="2" borderId="0" xfId="3" applyFont="1" applyFill="1" applyAlignment="1">
      <alignment horizontal="center"/>
    </xf>
    <xf numFmtId="166" fontId="43" fillId="0" borderId="32" xfId="12" applyNumberFormat="1" applyFont="1" applyFill="1" applyBorder="1" applyAlignment="1" applyProtection="1">
      <alignment horizontal="left" vertical="center"/>
    </xf>
    <xf numFmtId="166" fontId="43" fillId="0" borderId="33" xfId="12" applyNumberFormat="1" applyFont="1" applyFill="1" applyBorder="1" applyAlignment="1" applyProtection="1">
      <alignment horizontal="left" vertical="center"/>
    </xf>
    <xf numFmtId="165" fontId="110" fillId="10" borderId="48" xfId="11" applyNumberFormat="1" applyFont="1" applyFill="1" applyBorder="1" applyAlignment="1" applyProtection="1">
      <alignment horizontal="right" vertical="center"/>
    </xf>
    <xf numFmtId="165" fontId="110" fillId="10" borderId="0" xfId="11" applyNumberFormat="1" applyFont="1" applyFill="1" applyBorder="1" applyAlignment="1" applyProtection="1">
      <alignment horizontal="right" vertical="center"/>
    </xf>
    <xf numFmtId="165" fontId="110" fillId="10" borderId="76" xfId="11" applyNumberFormat="1" applyFont="1" applyFill="1" applyBorder="1" applyAlignment="1" applyProtection="1">
      <alignment horizontal="right" vertical="center"/>
    </xf>
    <xf numFmtId="0" fontId="29" fillId="16" borderId="1" xfId="0" applyFont="1" applyFill="1" applyBorder="1" applyAlignment="1" applyProtection="1">
      <alignment horizontal="center" vertical="center" textRotation="90" wrapText="1"/>
    </xf>
    <xf numFmtId="3" fontId="29" fillId="16" borderId="1" xfId="0" applyNumberFormat="1" applyFont="1" applyFill="1" applyBorder="1" applyAlignment="1" applyProtection="1">
      <alignment horizontal="center" vertical="center" textRotation="90" wrapText="1"/>
    </xf>
    <xf numFmtId="0" fontId="29" fillId="16" borderId="1" xfId="0" applyFont="1" applyFill="1" applyBorder="1" applyAlignment="1" applyProtection="1">
      <alignment horizontal="center" vertical="center" wrapText="1"/>
    </xf>
    <xf numFmtId="0" fontId="27" fillId="16" borderId="1" xfId="0" applyFont="1" applyFill="1" applyBorder="1" applyAlignment="1" applyProtection="1">
      <alignment horizontal="center" vertical="center" wrapText="1"/>
    </xf>
    <xf numFmtId="3" fontId="29" fillId="16" borderId="1" xfId="0" applyNumberFormat="1" applyFont="1" applyFill="1" applyBorder="1" applyAlignment="1" applyProtection="1">
      <alignment horizontal="center" vertical="center" wrapText="1"/>
    </xf>
    <xf numFmtId="165" fontId="116" fillId="10" borderId="48" xfId="11" applyNumberFormat="1" applyFont="1" applyFill="1" applyBorder="1" applyAlignment="1" applyProtection="1">
      <alignment horizontal="right" vertical="center"/>
    </xf>
    <xf numFmtId="165" fontId="116" fillId="10" borderId="0" xfId="11" applyNumberFormat="1" applyFont="1" applyFill="1" applyBorder="1" applyAlignment="1" applyProtection="1">
      <alignment horizontal="right" vertical="center"/>
    </xf>
    <xf numFmtId="165" fontId="116" fillId="10" borderId="76" xfId="11" applyNumberFormat="1" applyFont="1" applyFill="1" applyBorder="1" applyAlignment="1" applyProtection="1">
      <alignment horizontal="right" vertical="center"/>
    </xf>
    <xf numFmtId="0" fontId="27" fillId="16" borderId="1" xfId="3" applyFont="1" applyFill="1" applyBorder="1" applyAlignment="1" applyProtection="1">
      <alignment horizontal="center" vertical="center" wrapText="1"/>
    </xf>
    <xf numFmtId="166" fontId="43" fillId="0" borderId="32" xfId="12" applyNumberFormat="1" applyFont="1" applyBorder="1" applyAlignment="1" applyProtection="1">
      <alignment horizontal="center" vertical="center"/>
    </xf>
    <xf numFmtId="166" fontId="43" fillId="0" borderId="33" xfId="12" applyNumberFormat="1" applyFont="1" applyBorder="1" applyAlignment="1" applyProtection="1">
      <alignment horizontal="center" vertical="center"/>
    </xf>
    <xf numFmtId="0" fontId="27" fillId="0" borderId="1" xfId="3" applyFont="1" applyBorder="1" applyAlignment="1" applyProtection="1">
      <alignment horizontal="center" vertical="center" wrapText="1"/>
    </xf>
    <xf numFmtId="0" fontId="27" fillId="16" borderId="1" xfId="9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0" fillId="0" borderId="0" xfId="0" applyAlignment="1"/>
    <xf numFmtId="0" fontId="75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165" fontId="109" fillId="10" borderId="48" xfId="11" applyNumberFormat="1" applyFont="1" applyFill="1" applyBorder="1" applyAlignment="1" applyProtection="1">
      <alignment horizontal="right" vertical="center"/>
    </xf>
    <xf numFmtId="165" fontId="109" fillId="10" borderId="0" xfId="11" applyNumberFormat="1" applyFont="1" applyFill="1" applyBorder="1" applyAlignment="1" applyProtection="1">
      <alignment horizontal="right" vertical="center"/>
    </xf>
    <xf numFmtId="165" fontId="109" fillId="10" borderId="76" xfId="1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wrapText="1"/>
    </xf>
    <xf numFmtId="0" fontId="27" fillId="16" borderId="1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16" borderId="17" xfId="0" applyFont="1" applyFill="1" applyBorder="1" applyAlignment="1">
      <alignment horizontal="center" vertical="center" wrapText="1"/>
    </xf>
    <xf numFmtId="0" fontId="27" fillId="16" borderId="6" xfId="0" applyFont="1" applyFill="1" applyBorder="1" applyAlignment="1">
      <alignment horizontal="center" vertical="center" wrapText="1"/>
    </xf>
    <xf numFmtId="0" fontId="27" fillId="16" borderId="16" xfId="0" applyFont="1" applyFill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3" fillId="16" borderId="16" xfId="0" applyFont="1" applyFill="1" applyBorder="1" applyAlignment="1">
      <alignment horizontal="center" vertical="center" wrapText="1"/>
    </xf>
    <xf numFmtId="0" fontId="13" fillId="16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16" borderId="17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28" fillId="16" borderId="16" xfId="0" applyFont="1" applyFill="1" applyBorder="1" applyAlignment="1">
      <alignment horizontal="center" vertical="center" wrapText="1"/>
    </xf>
    <xf numFmtId="0" fontId="28" fillId="16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3" fillId="16" borderId="22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54" fillId="16" borderId="17" xfId="0" applyFont="1" applyFill="1" applyBorder="1" applyAlignment="1">
      <alignment horizontal="center" vertical="center" wrapText="1"/>
    </xf>
    <xf numFmtId="0" fontId="54" fillId="16" borderId="6" xfId="0" applyFont="1" applyFill="1" applyBorder="1" applyAlignment="1">
      <alignment horizontal="center" vertical="center" wrapText="1"/>
    </xf>
    <xf numFmtId="0" fontId="54" fillId="1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54" fillId="16" borderId="16" xfId="0" applyFont="1" applyFill="1" applyBorder="1" applyAlignment="1">
      <alignment horizontal="center" vertical="center" wrapText="1"/>
    </xf>
    <xf numFmtId="0" fontId="54" fillId="16" borderId="12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65" fontId="116" fillId="10" borderId="48" xfId="11" applyNumberFormat="1" applyFont="1" applyFill="1" applyBorder="1" applyAlignment="1" applyProtection="1">
      <alignment horizontal="center" vertical="center"/>
    </xf>
    <xf numFmtId="165" fontId="116" fillId="10" borderId="0" xfId="11" applyNumberFormat="1" applyFont="1" applyFill="1" applyBorder="1" applyAlignment="1" applyProtection="1">
      <alignment horizontal="center" vertical="center"/>
    </xf>
    <xf numFmtId="165" fontId="116" fillId="10" borderId="76" xfId="11" applyNumberFormat="1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 wrapText="1"/>
    </xf>
    <xf numFmtId="0" fontId="29" fillId="16" borderId="5" xfId="0" applyFont="1" applyFill="1" applyBorder="1" applyAlignment="1">
      <alignment horizontal="center" vertical="center" wrapText="1"/>
    </xf>
    <xf numFmtId="0" fontId="29" fillId="16" borderId="6" xfId="0" applyFont="1" applyFill="1" applyBorder="1" applyAlignment="1">
      <alignment horizontal="center" vertical="center" wrapText="1"/>
    </xf>
    <xf numFmtId="0" fontId="13" fillId="16" borderId="40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3" fillId="16" borderId="16" xfId="0" applyFont="1" applyFill="1" applyBorder="1" applyAlignment="1">
      <alignment horizontal="center" wrapText="1"/>
    </xf>
    <xf numFmtId="0" fontId="13" fillId="16" borderId="22" xfId="0" applyFont="1" applyFill="1" applyBorder="1" applyAlignment="1">
      <alignment horizontal="center" wrapText="1"/>
    </xf>
    <xf numFmtId="49" fontId="39" fillId="6" borderId="16" xfId="0" applyNumberFormat="1" applyFont="1" applyFill="1" applyBorder="1" applyAlignment="1">
      <alignment horizontal="left" vertical="center" wrapText="1"/>
    </xf>
    <xf numFmtId="49" fontId="39" fillId="6" borderId="22" xfId="0" applyNumberFormat="1" applyFont="1" applyFill="1" applyBorder="1" applyAlignment="1">
      <alignment horizontal="left" vertical="center" wrapText="1"/>
    </xf>
    <xf numFmtId="49" fontId="39" fillId="6" borderId="12" xfId="0" applyNumberFormat="1" applyFont="1" applyFill="1" applyBorder="1" applyAlignment="1">
      <alignment horizontal="left" vertical="center" wrapText="1"/>
    </xf>
    <xf numFmtId="0" fontId="29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 wrapText="1"/>
    </xf>
    <xf numFmtId="0" fontId="55" fillId="16" borderId="1" xfId="0" applyFont="1" applyFill="1" applyBorder="1" applyAlignment="1">
      <alignment horizontal="center" vertical="center"/>
    </xf>
    <xf numFmtId="0" fontId="13" fillId="16" borderId="16" xfId="0" applyFont="1" applyFill="1" applyBorder="1" applyAlignment="1">
      <alignment horizontal="center" vertical="center"/>
    </xf>
    <xf numFmtId="0" fontId="13" fillId="16" borderId="22" xfId="0" applyFont="1" applyFill="1" applyBorder="1" applyAlignment="1">
      <alignment horizontal="center" vertical="center"/>
    </xf>
    <xf numFmtId="0" fontId="13" fillId="16" borderId="1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66" fontId="44" fillId="0" borderId="48" xfId="12" applyNumberFormat="1" applyFont="1" applyBorder="1" applyAlignment="1" applyProtection="1">
      <alignment horizontal="center" vertical="center" wrapText="1"/>
    </xf>
    <xf numFmtId="166" fontId="44" fillId="0" borderId="0" xfId="12" applyNumberFormat="1" applyFont="1" applyBorder="1" applyAlignment="1" applyProtection="1">
      <alignment horizontal="center" vertical="center" wrapText="1"/>
    </xf>
    <xf numFmtId="0" fontId="68" fillId="10" borderId="14" xfId="16" applyFont="1" applyFill="1" applyBorder="1" applyAlignment="1">
      <alignment horizontal="left" vertical="center" wrapText="1"/>
    </xf>
    <xf numFmtId="0" fontId="68" fillId="10" borderId="0" xfId="16" applyFont="1" applyFill="1" applyBorder="1" applyAlignment="1">
      <alignment horizontal="left" vertical="center" wrapText="1"/>
    </xf>
    <xf numFmtId="0" fontId="68" fillId="10" borderId="29" xfId="16" applyFont="1" applyFill="1" applyBorder="1" applyAlignment="1">
      <alignment horizontal="left" vertical="center" wrapText="1"/>
    </xf>
  </cellXfs>
  <cellStyles count="21">
    <cellStyle name="Bad" xfId="15" builtinId="27"/>
    <cellStyle name="ContentsHyperlink" xfId="1"/>
    <cellStyle name="Good" xfId="16" builtinId="26"/>
    <cellStyle name="Hyperlink" xfId="2" builtinId="8"/>
    <cellStyle name="Normal" xfId="0" builtinId="0"/>
    <cellStyle name="Normal 10" xfId="20"/>
    <cellStyle name="Normal 2" xfId="3"/>
    <cellStyle name="Normal 2 2" xfId="4"/>
    <cellStyle name="Normal 3" xfId="5"/>
    <cellStyle name="Normal 3 2" xfId="6"/>
    <cellStyle name="Normal 4" xfId="7"/>
    <cellStyle name="Normal 4 2" xfId="14"/>
    <cellStyle name="Normal 5" xfId="19"/>
    <cellStyle name="Normal 8" xfId="17"/>
    <cellStyle name="Normal 9" xfId="18"/>
    <cellStyle name="Normal_normativ kadra _ tabel_1" xfId="8"/>
    <cellStyle name="Normal_TAB DZ 1-10 (1)" xfId="9"/>
    <cellStyle name="Normal_TAB DZ 1-10 (1) 2" xfId="10"/>
    <cellStyle name="Student Information" xfId="11"/>
    <cellStyle name="Student Information - user entered" xfId="12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/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alizacija%202019%20-%2012m/IPBV%20Planske%20tabele_bolnice_izvrsenje%20I-XII%202019%20-%20kadro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Pratioci"/>
      <sheetName val="Dnevne.bolnice"/>
      <sheetName val="Neonatologija"/>
      <sheetName val="Pregledi"/>
      <sheetName val="Operacije"/>
      <sheetName val="DSG"/>
      <sheetName val="Usluge"/>
      <sheetName val="Usluge REH"/>
      <sheetName val="Usluge RTT"/>
      <sheetName val="Dijagnostika"/>
      <sheetName val="Lab"/>
      <sheetName val="Dijaliza"/>
      <sheetName val="Krv"/>
      <sheetName val="Krv_transfuz"/>
      <sheetName val="Lekovi"/>
      <sheetName val="Implantati"/>
      <sheetName val="Sanitet.mat"/>
      <sheetName val="Liste.čekanja"/>
    </sheetNames>
    <sheetDataSet>
      <sheetData sheetId="0" refreshError="1"/>
      <sheetData sheetId="1">
        <row r="1">
          <cell r="C1" t="str">
            <v>Институт за плућне болести Војводине</v>
          </cell>
        </row>
        <row r="2">
          <cell r="C2">
            <v>8042462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view="pageBreakPreview" zoomScaleSheetLayoutView="100" workbookViewId="0">
      <selection activeCell="P22" sqref="P22"/>
    </sheetView>
  </sheetViews>
  <sheetFormatPr defaultColWidth="9.140625" defaultRowHeight="12.75"/>
  <cols>
    <col min="1" max="1" width="5" style="11" customWidth="1"/>
    <col min="2" max="2" width="12.28515625" style="11" customWidth="1"/>
    <col min="3" max="16384" width="9.140625" style="11"/>
  </cols>
  <sheetData>
    <row r="2" spans="1:9" ht="14.25">
      <c r="C2" s="713" t="s">
        <v>19</v>
      </c>
      <c r="D2" s="713"/>
      <c r="E2" s="713"/>
      <c r="F2" s="713"/>
      <c r="G2" s="713"/>
      <c r="H2" s="713"/>
      <c r="I2" s="713"/>
    </row>
    <row r="3" spans="1:9" ht="15.75">
      <c r="C3" s="714" t="s">
        <v>20</v>
      </c>
      <c r="D3" s="714"/>
      <c r="E3" s="714"/>
      <c r="F3" s="714"/>
      <c r="G3" s="714"/>
      <c r="H3" s="714"/>
      <c r="I3" s="714"/>
    </row>
    <row r="6" spans="1:9" ht="18.75">
      <c r="B6" s="715" t="s">
        <v>21</v>
      </c>
      <c r="C6" s="715"/>
      <c r="D6" s="715"/>
      <c r="E6" s="715"/>
      <c r="F6" s="715"/>
      <c r="G6" s="715"/>
      <c r="H6" s="715"/>
      <c r="I6" s="715"/>
    </row>
    <row r="7" spans="1:9" ht="18.75">
      <c r="B7" s="715" t="s">
        <v>22</v>
      </c>
      <c r="C7" s="715"/>
      <c r="D7" s="715"/>
      <c r="E7" s="715"/>
      <c r="F7" s="715"/>
      <c r="G7" s="715"/>
      <c r="H7" s="715"/>
      <c r="I7" s="715"/>
    </row>
    <row r="8" spans="1:9" ht="18.75">
      <c r="B8" s="715" t="s">
        <v>1881</v>
      </c>
      <c r="C8" s="715"/>
      <c r="D8" s="715"/>
      <c r="E8" s="715"/>
      <c r="F8" s="715"/>
      <c r="G8" s="715"/>
      <c r="H8" s="715"/>
      <c r="I8" s="715"/>
    </row>
    <row r="9" spans="1:9" ht="18.75">
      <c r="B9" s="662"/>
      <c r="C9" s="662"/>
      <c r="D9" s="662"/>
      <c r="E9" s="662"/>
      <c r="F9" s="662"/>
      <c r="G9" s="662"/>
      <c r="H9" s="662"/>
      <c r="I9" s="662"/>
    </row>
    <row r="10" spans="1:9" ht="18.75">
      <c r="B10" s="716" t="s">
        <v>3803</v>
      </c>
      <c r="C10" s="716"/>
      <c r="D10" s="716"/>
      <c r="E10" s="716"/>
      <c r="F10" s="716"/>
      <c r="G10" s="716"/>
      <c r="H10" s="716"/>
      <c r="I10" s="662"/>
    </row>
    <row r="11" spans="1:9" ht="18.75">
      <c r="B11" s="662"/>
      <c r="C11" s="662"/>
      <c r="D11" s="662"/>
      <c r="E11" s="662"/>
      <c r="F11" s="662"/>
      <c r="G11" s="662"/>
      <c r="H11" s="662"/>
      <c r="I11" s="662"/>
    </row>
    <row r="12" spans="1:9" ht="18.75">
      <c r="B12" s="715"/>
      <c r="C12" s="715"/>
      <c r="D12" s="715"/>
      <c r="E12" s="715"/>
      <c r="F12" s="715"/>
      <c r="G12" s="715"/>
      <c r="H12" s="715"/>
      <c r="I12" s="715"/>
    </row>
    <row r="13" spans="1:9" ht="15">
      <c r="A13" s="292"/>
      <c r="B13" s="292"/>
      <c r="C13" s="292" t="s">
        <v>65</v>
      </c>
      <c r="D13" s="292"/>
      <c r="E13" s="12"/>
      <c r="F13" s="12"/>
      <c r="G13" s="12"/>
      <c r="H13" s="12"/>
      <c r="I13" s="12"/>
    </row>
    <row r="14" spans="1:9" ht="15">
      <c r="A14" s="290" t="s">
        <v>1818</v>
      </c>
      <c r="B14" s="290" t="s">
        <v>1819</v>
      </c>
      <c r="C14" s="290"/>
      <c r="D14" s="290"/>
      <c r="E14" s="291"/>
      <c r="F14" s="291"/>
      <c r="G14" s="291"/>
      <c r="H14" s="291"/>
      <c r="I14" s="291"/>
    </row>
    <row r="15" spans="1:9" ht="15">
      <c r="A15" s="292" t="s">
        <v>1798</v>
      </c>
      <c r="B15" s="293" t="s">
        <v>323</v>
      </c>
      <c r="C15" s="293"/>
      <c r="D15" s="293"/>
      <c r="E15" s="221"/>
      <c r="F15" s="221"/>
      <c r="G15" s="221"/>
      <c r="H15" s="221"/>
      <c r="I15" s="221"/>
    </row>
    <row r="16" spans="1:9" ht="15">
      <c r="A16" s="292" t="s">
        <v>1799</v>
      </c>
      <c r="B16" s="293" t="s">
        <v>324</v>
      </c>
      <c r="C16" s="293"/>
      <c r="D16" s="293"/>
      <c r="E16" s="221"/>
      <c r="F16" s="221"/>
      <c r="G16" s="221"/>
      <c r="H16" s="221"/>
      <c r="I16" s="221"/>
    </row>
    <row r="17" spans="1:9" ht="15">
      <c r="A17" s="292" t="s">
        <v>1800</v>
      </c>
      <c r="B17" s="293" t="s">
        <v>325</v>
      </c>
      <c r="C17" s="293"/>
      <c r="D17" s="293"/>
      <c r="E17" s="221"/>
      <c r="F17" s="221"/>
      <c r="G17" s="221"/>
      <c r="H17" s="221"/>
      <c r="I17" s="221"/>
    </row>
    <row r="18" spans="1:9" ht="15">
      <c r="A18" s="292" t="s">
        <v>1801</v>
      </c>
      <c r="B18" s="293" t="s">
        <v>326</v>
      </c>
      <c r="C18" s="293"/>
      <c r="D18" s="293"/>
      <c r="E18" s="221"/>
      <c r="F18" s="221"/>
      <c r="G18" s="221"/>
      <c r="H18" s="221"/>
      <c r="I18" s="221"/>
    </row>
    <row r="19" spans="1:9" ht="15">
      <c r="A19" s="292" t="s">
        <v>1802</v>
      </c>
      <c r="B19" s="293" t="s">
        <v>217</v>
      </c>
      <c r="C19" s="293"/>
      <c r="D19" s="293"/>
      <c r="E19" s="221"/>
      <c r="F19" s="221"/>
      <c r="G19" s="221"/>
      <c r="H19" s="221"/>
      <c r="I19" s="221"/>
    </row>
    <row r="20" spans="1:9" ht="15.75" customHeight="1">
      <c r="A20" s="292" t="s">
        <v>1803</v>
      </c>
      <c r="B20" s="293" t="s">
        <v>224</v>
      </c>
      <c r="C20" s="293"/>
      <c r="D20" s="293"/>
      <c r="E20" s="221"/>
      <c r="F20" s="221"/>
      <c r="G20" s="221"/>
      <c r="H20" s="221"/>
      <c r="I20" s="221"/>
    </row>
    <row r="21" spans="1:9" ht="15.75" customHeight="1">
      <c r="A21" s="292" t="s">
        <v>1804</v>
      </c>
      <c r="B21" s="293" t="s">
        <v>225</v>
      </c>
      <c r="C21" s="293"/>
      <c r="D21" s="293"/>
      <c r="E21" s="221"/>
      <c r="F21" s="221"/>
      <c r="G21" s="221"/>
      <c r="H21" s="221"/>
      <c r="I21" s="221"/>
    </row>
    <row r="22" spans="1:9" ht="15">
      <c r="A22" s="292" t="s">
        <v>89</v>
      </c>
      <c r="B22" s="293" t="s">
        <v>309</v>
      </c>
      <c r="C22" s="293"/>
      <c r="D22" s="293"/>
      <c r="E22" s="221"/>
      <c r="F22" s="221"/>
      <c r="G22" s="221"/>
      <c r="H22" s="221"/>
      <c r="I22" s="221"/>
    </row>
    <row r="23" spans="1:9" ht="15">
      <c r="A23" s="292" t="s">
        <v>1805</v>
      </c>
      <c r="B23" s="293" t="s">
        <v>233</v>
      </c>
      <c r="C23" s="293"/>
      <c r="D23" s="293"/>
      <c r="E23" s="221"/>
      <c r="F23" s="221"/>
      <c r="G23" s="221"/>
      <c r="H23" s="221"/>
      <c r="I23" s="221"/>
    </row>
    <row r="24" spans="1:9" ht="15">
      <c r="A24" s="292" t="s">
        <v>1806</v>
      </c>
      <c r="B24" s="294" t="s">
        <v>1797</v>
      </c>
      <c r="C24" s="294"/>
      <c r="D24" s="294"/>
      <c r="E24" s="295"/>
      <c r="F24" s="295"/>
      <c r="G24" s="295"/>
      <c r="H24" s="221"/>
      <c r="I24" s="221"/>
    </row>
    <row r="25" spans="1:9" ht="15">
      <c r="A25" s="292" t="s">
        <v>1807</v>
      </c>
      <c r="B25" s="296" t="s">
        <v>235</v>
      </c>
      <c r="C25" s="293"/>
      <c r="D25" s="293"/>
      <c r="E25" s="221"/>
      <c r="F25" s="221"/>
      <c r="G25" s="221"/>
      <c r="H25" s="221"/>
      <c r="I25" s="221"/>
    </row>
    <row r="26" spans="1:9" ht="15">
      <c r="A26" s="292" t="s">
        <v>1808</v>
      </c>
      <c r="B26" s="296" t="s">
        <v>1767</v>
      </c>
      <c r="C26" s="293"/>
      <c r="D26" s="293"/>
      <c r="E26" s="221"/>
      <c r="F26" s="221"/>
      <c r="G26" s="221"/>
      <c r="H26" s="221"/>
      <c r="I26" s="221"/>
    </row>
    <row r="27" spans="1:9" ht="15">
      <c r="A27" s="292" t="s">
        <v>1809</v>
      </c>
      <c r="B27" s="294" t="s">
        <v>1791</v>
      </c>
      <c r="C27" s="294"/>
      <c r="D27" s="294"/>
      <c r="E27" s="295"/>
      <c r="F27" s="295"/>
      <c r="G27" s="295"/>
      <c r="H27" s="221"/>
      <c r="I27" s="221"/>
    </row>
    <row r="28" spans="1:9" ht="15">
      <c r="A28" s="292" t="s">
        <v>1810</v>
      </c>
      <c r="B28" s="294" t="s">
        <v>1792</v>
      </c>
      <c r="C28" s="294"/>
      <c r="D28" s="294"/>
      <c r="E28" s="295"/>
      <c r="F28" s="295"/>
      <c r="G28" s="295"/>
      <c r="H28" s="221"/>
      <c r="I28" s="221"/>
    </row>
    <row r="29" spans="1:9" ht="15">
      <c r="A29" s="292" t="s">
        <v>1811</v>
      </c>
      <c r="B29" s="294" t="s">
        <v>1796</v>
      </c>
      <c r="C29" s="294"/>
      <c r="D29" s="294"/>
      <c r="E29" s="295"/>
      <c r="F29" s="295"/>
      <c r="G29" s="295"/>
      <c r="H29" s="221"/>
      <c r="I29" s="221"/>
    </row>
    <row r="30" spans="1:9" ht="15">
      <c r="A30" s="292" t="s">
        <v>1812</v>
      </c>
      <c r="B30" s="293" t="s">
        <v>139</v>
      </c>
      <c r="C30" s="293"/>
      <c r="D30" s="293"/>
      <c r="E30" s="221"/>
      <c r="F30" s="221"/>
      <c r="G30" s="221"/>
      <c r="H30" s="221"/>
      <c r="I30" s="221"/>
    </row>
    <row r="31" spans="1:9" ht="15">
      <c r="A31" s="292" t="s">
        <v>1813</v>
      </c>
      <c r="B31" s="317" t="s">
        <v>296</v>
      </c>
      <c r="C31" s="317"/>
      <c r="D31" s="317"/>
      <c r="E31" s="318"/>
      <c r="F31" s="318"/>
      <c r="G31" s="318"/>
      <c r="H31" s="221"/>
      <c r="I31" s="221"/>
    </row>
    <row r="32" spans="1:9" ht="15">
      <c r="A32" s="292" t="s">
        <v>1814</v>
      </c>
      <c r="B32" s="293" t="s">
        <v>304</v>
      </c>
      <c r="C32" s="293"/>
      <c r="D32" s="293"/>
      <c r="E32" s="221"/>
      <c r="F32" s="221"/>
      <c r="G32" s="221"/>
      <c r="H32" s="221"/>
      <c r="I32" s="221"/>
    </row>
    <row r="33" spans="1:9" ht="15">
      <c r="A33" s="292" t="s">
        <v>1815</v>
      </c>
      <c r="B33" s="293" t="s">
        <v>306</v>
      </c>
      <c r="C33" s="293"/>
      <c r="D33" s="293"/>
      <c r="E33" s="221"/>
      <c r="F33" s="221"/>
      <c r="G33" s="221"/>
      <c r="H33" s="221"/>
      <c r="I33" s="221"/>
    </row>
    <row r="34" spans="1:9" ht="15">
      <c r="A34" s="292" t="s">
        <v>1816</v>
      </c>
      <c r="B34" s="293" t="s">
        <v>307</v>
      </c>
      <c r="C34" s="293"/>
      <c r="D34" s="293"/>
      <c r="E34" s="221"/>
      <c r="F34" s="221"/>
      <c r="G34" s="221"/>
      <c r="H34" s="221"/>
      <c r="I34" s="221"/>
    </row>
    <row r="35" spans="1:9" ht="15">
      <c r="A35" s="292" t="s">
        <v>1817</v>
      </c>
      <c r="B35" s="293" t="s">
        <v>308</v>
      </c>
      <c r="C35" s="293"/>
      <c r="D35" s="293"/>
      <c r="E35" s="221"/>
      <c r="F35" s="221"/>
      <c r="G35" s="221"/>
      <c r="H35" s="221"/>
      <c r="I35" s="221"/>
    </row>
    <row r="36" spans="1:9" ht="15">
      <c r="A36" s="292" t="s">
        <v>1875</v>
      </c>
      <c r="B36" s="293" t="s">
        <v>1873</v>
      </c>
      <c r="C36" s="289"/>
      <c r="D36" s="289"/>
      <c r="E36" s="289"/>
      <c r="F36" s="289"/>
      <c r="G36" s="289"/>
      <c r="H36" s="289"/>
      <c r="I36" s="289"/>
    </row>
  </sheetData>
  <mergeCells count="7">
    <mergeCell ref="C2:I2"/>
    <mergeCell ref="C3:I3"/>
    <mergeCell ref="B12:I12"/>
    <mergeCell ref="B6:I6"/>
    <mergeCell ref="B7:I7"/>
    <mergeCell ref="B8:I8"/>
    <mergeCell ref="B10:H10"/>
  </mergeCells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30.28515625" style="11" customWidth="1"/>
    <col min="2" max="2" width="9.140625" style="11" customWidth="1"/>
    <col min="3" max="6" width="14.140625" style="11" customWidth="1"/>
    <col min="7" max="16384" width="9.140625" style="11"/>
  </cols>
  <sheetData>
    <row r="1" spans="1:6">
      <c r="A1" s="177"/>
      <c r="B1" s="178" t="s">
        <v>192</v>
      </c>
      <c r="C1" s="171" t="str">
        <f>Kadar.ode.!F1</f>
        <v>Институт за плућне болести Војводине</v>
      </c>
      <c r="D1" s="173"/>
      <c r="E1" s="173"/>
      <c r="F1" s="175"/>
    </row>
    <row r="2" spans="1:6">
      <c r="A2" s="177"/>
      <c r="B2" s="178" t="s">
        <v>193</v>
      </c>
      <c r="C2" s="171">
        <f>Kadar.ode.!F2</f>
        <v>8042462</v>
      </c>
      <c r="D2" s="173"/>
      <c r="E2" s="173"/>
      <c r="F2" s="175"/>
    </row>
    <row r="3" spans="1:6">
      <c r="A3" s="177"/>
      <c r="B3" s="178"/>
      <c r="C3" s="171"/>
      <c r="D3" s="173"/>
      <c r="E3" s="173"/>
      <c r="F3" s="175"/>
    </row>
    <row r="4" spans="1:6" ht="14.25">
      <c r="A4" s="177"/>
      <c r="B4" s="178" t="s">
        <v>1828</v>
      </c>
      <c r="C4" s="172" t="s">
        <v>233</v>
      </c>
      <c r="D4" s="174"/>
      <c r="E4" s="174"/>
      <c r="F4" s="176"/>
    </row>
    <row r="6" spans="1:6" ht="27.75" customHeight="1">
      <c r="A6" s="761" t="s">
        <v>230</v>
      </c>
      <c r="B6" s="762"/>
      <c r="C6" s="761" t="s">
        <v>231</v>
      </c>
      <c r="D6" s="762"/>
      <c r="E6" s="761" t="s">
        <v>232</v>
      </c>
      <c r="F6" s="762"/>
    </row>
    <row r="7" spans="1:6" s="2" customFormat="1" ht="34.5" customHeight="1">
      <c r="A7" s="105" t="s">
        <v>228</v>
      </c>
      <c r="B7" s="182" t="s">
        <v>229</v>
      </c>
      <c r="C7" s="137" t="s">
        <v>1844</v>
      </c>
      <c r="D7" s="137" t="s">
        <v>1883</v>
      </c>
      <c r="E7" s="137" t="s">
        <v>1844</v>
      </c>
      <c r="F7" s="137" t="s">
        <v>1883</v>
      </c>
    </row>
    <row r="8" spans="1:6" s="2" customFormat="1" ht="15" customHeight="1">
      <c r="A8" s="183" t="s">
        <v>2</v>
      </c>
      <c r="B8" s="105">
        <f>+B9+B10+B11+B12</f>
        <v>0</v>
      </c>
      <c r="C8" s="105">
        <f>+C9+C10+C11+C12</f>
        <v>0</v>
      </c>
      <c r="D8" s="105">
        <f>+D9+D10+D11+D12</f>
        <v>0</v>
      </c>
      <c r="E8" s="105">
        <f>+E9+E10+E11+E12</f>
        <v>0</v>
      </c>
      <c r="F8" s="105">
        <f>+F9+F10+F11+F12</f>
        <v>0</v>
      </c>
    </row>
    <row r="9" spans="1:6" s="2" customFormat="1">
      <c r="A9" s="237" t="s">
        <v>97</v>
      </c>
      <c r="B9" s="105"/>
      <c r="C9" s="105"/>
      <c r="D9" s="185"/>
      <c r="E9" s="105"/>
      <c r="F9" s="185"/>
    </row>
    <row r="10" spans="1:6" s="2" customFormat="1">
      <c r="A10" s="237" t="s">
        <v>98</v>
      </c>
      <c r="B10" s="105"/>
      <c r="C10" s="105"/>
      <c r="D10" s="185"/>
      <c r="E10" s="105"/>
      <c r="F10" s="185"/>
    </row>
    <row r="11" spans="1:6" s="2" customFormat="1">
      <c r="A11" s="184" t="s">
        <v>99</v>
      </c>
      <c r="B11" s="105"/>
      <c r="C11" s="105"/>
      <c r="D11" s="185"/>
      <c r="E11" s="105"/>
      <c r="F11" s="185"/>
    </row>
    <row r="12" spans="1:6" s="2" customFormat="1">
      <c r="A12" s="238" t="s">
        <v>100</v>
      </c>
      <c r="B12" s="105"/>
      <c r="C12" s="105"/>
      <c r="D12" s="185"/>
      <c r="E12" s="105"/>
      <c r="F12" s="185"/>
    </row>
  </sheetData>
  <mergeCells count="3">
    <mergeCell ref="A6:B6"/>
    <mergeCell ref="C6:D6"/>
    <mergeCell ref="E6:F6"/>
  </mergeCells>
  <phoneticPr fontId="14" type="noConversion"/>
  <printOptions horizontalCentered="1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3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11.42578125" style="299" customWidth="1"/>
    <col min="2" max="2" width="38.28515625" style="299" customWidth="1"/>
    <col min="3" max="8" width="11.5703125" style="299" customWidth="1"/>
    <col min="9" max="9" width="28.7109375" style="299" customWidth="1"/>
    <col min="10" max="16384" width="9.140625" style="299"/>
  </cols>
  <sheetData>
    <row r="1" spans="1:8" ht="15.75">
      <c r="A1" s="686"/>
      <c r="B1" s="687" t="s">
        <v>192</v>
      </c>
      <c r="C1" s="690" t="str">
        <f>Kadar.ode.!F1</f>
        <v>Институт за плућне болести Војводине</v>
      </c>
      <c r="D1" s="310"/>
      <c r="E1" s="310"/>
      <c r="F1" s="310"/>
      <c r="G1" s="312"/>
    </row>
    <row r="2" spans="1:8" ht="14.25">
      <c r="A2" s="686"/>
      <c r="B2" s="687" t="s">
        <v>193</v>
      </c>
      <c r="C2" s="308">
        <f>Kadar.ode.!F2</f>
        <v>8042462</v>
      </c>
      <c r="D2" s="310"/>
      <c r="E2" s="310"/>
      <c r="F2" s="310"/>
      <c r="G2" s="312"/>
    </row>
    <row r="3" spans="1:8" ht="14.25">
      <c r="A3" s="686"/>
      <c r="B3" s="687"/>
      <c r="C3" s="308"/>
      <c r="D3" s="310"/>
      <c r="E3" s="310"/>
      <c r="F3" s="310"/>
      <c r="G3" s="312"/>
    </row>
    <row r="4" spans="1:8" ht="14.25">
      <c r="A4" s="686"/>
      <c r="B4" s="687" t="s">
        <v>1829</v>
      </c>
      <c r="C4" s="309" t="s">
        <v>1797</v>
      </c>
      <c r="D4" s="311"/>
      <c r="E4" s="311"/>
      <c r="F4" s="311"/>
      <c r="G4" s="313"/>
    </row>
    <row r="5" spans="1:8" ht="14.25">
      <c r="A5" s="686"/>
      <c r="B5" s="687" t="s">
        <v>234</v>
      </c>
      <c r="C5" s="309"/>
      <c r="D5" s="311"/>
      <c r="E5" s="311"/>
      <c r="F5" s="311"/>
      <c r="G5" s="313"/>
    </row>
    <row r="7" spans="1:8" ht="21.75" customHeight="1">
      <c r="A7" s="759" t="s">
        <v>53</v>
      </c>
      <c r="B7" s="759" t="s">
        <v>242</v>
      </c>
      <c r="C7" s="764" t="s">
        <v>1790</v>
      </c>
      <c r="D7" s="757"/>
      <c r="E7" s="764" t="s">
        <v>1789</v>
      </c>
      <c r="F7" s="757"/>
      <c r="G7" s="754" t="s">
        <v>88</v>
      </c>
      <c r="H7" s="754"/>
    </row>
    <row r="8" spans="1:8" ht="32.25" customHeight="1" thickBot="1">
      <c r="A8" s="760"/>
      <c r="B8" s="760"/>
      <c r="C8" s="646" t="s">
        <v>1844</v>
      </c>
      <c r="D8" s="647" t="s">
        <v>1883</v>
      </c>
      <c r="E8" s="646" t="s">
        <v>1844</v>
      </c>
      <c r="F8" s="646" t="s">
        <v>1883</v>
      </c>
      <c r="G8" s="645" t="s">
        <v>1844</v>
      </c>
      <c r="H8" s="645" t="s">
        <v>1883</v>
      </c>
    </row>
    <row r="9" spans="1:8" ht="21" customHeight="1" thickTop="1">
      <c r="A9" s="367" t="s">
        <v>1892</v>
      </c>
      <c r="B9" s="368" t="s">
        <v>1893</v>
      </c>
      <c r="C9" s="315">
        <v>20480</v>
      </c>
      <c r="D9" s="315">
        <v>20480</v>
      </c>
      <c r="E9" s="315">
        <v>1026</v>
      </c>
      <c r="F9" s="315">
        <v>1026</v>
      </c>
      <c r="G9" s="305">
        <f>C9+E9</f>
        <v>21506</v>
      </c>
      <c r="H9" s="305">
        <f>D9+F9</f>
        <v>21506</v>
      </c>
    </row>
    <row r="10" spans="1:8" ht="21" customHeight="1">
      <c r="A10" s="367" t="s">
        <v>1894</v>
      </c>
      <c r="B10" s="368" t="s">
        <v>1895</v>
      </c>
      <c r="C10" s="315">
        <v>9165</v>
      </c>
      <c r="D10" s="315">
        <v>9165</v>
      </c>
      <c r="E10" s="166">
        <v>499</v>
      </c>
      <c r="F10" s="166">
        <v>499</v>
      </c>
      <c r="G10" s="305">
        <f t="shared" ref="G10:H18" si="0">C10+E10</f>
        <v>9664</v>
      </c>
      <c r="H10" s="305">
        <f t="shared" si="0"/>
        <v>9664</v>
      </c>
    </row>
    <row r="11" spans="1:8" ht="21" customHeight="1">
      <c r="A11" s="367" t="s">
        <v>1896</v>
      </c>
      <c r="B11" s="368" t="s">
        <v>1897</v>
      </c>
      <c r="C11" s="315">
        <v>1737</v>
      </c>
      <c r="D11" s="315">
        <v>1737</v>
      </c>
      <c r="E11" s="166">
        <v>38</v>
      </c>
      <c r="F11" s="166">
        <v>38</v>
      </c>
      <c r="G11" s="305">
        <f t="shared" si="0"/>
        <v>1775</v>
      </c>
      <c r="H11" s="305">
        <f t="shared" si="0"/>
        <v>1775</v>
      </c>
    </row>
    <row r="12" spans="1:8" ht="21" customHeight="1">
      <c r="A12" s="367" t="s">
        <v>1898</v>
      </c>
      <c r="B12" s="368" t="s">
        <v>1899</v>
      </c>
      <c r="C12" s="315">
        <v>1906</v>
      </c>
      <c r="D12" s="315">
        <v>1906</v>
      </c>
      <c r="E12" s="166">
        <v>41</v>
      </c>
      <c r="F12" s="166">
        <v>41</v>
      </c>
      <c r="G12" s="305">
        <f t="shared" si="0"/>
        <v>1947</v>
      </c>
      <c r="H12" s="305">
        <f t="shared" si="0"/>
        <v>1947</v>
      </c>
    </row>
    <row r="13" spans="1:8" ht="21" customHeight="1">
      <c r="A13" s="367" t="s">
        <v>1900</v>
      </c>
      <c r="B13" s="368" t="s">
        <v>1901</v>
      </c>
      <c r="C13" s="315">
        <v>6071</v>
      </c>
      <c r="D13" s="315">
        <v>6071</v>
      </c>
      <c r="E13" s="166">
        <v>792</v>
      </c>
      <c r="F13" s="166">
        <v>792</v>
      </c>
      <c r="G13" s="305">
        <f t="shared" si="0"/>
        <v>6863</v>
      </c>
      <c r="H13" s="305">
        <f t="shared" si="0"/>
        <v>6863</v>
      </c>
    </row>
    <row r="14" spans="1:8" s="302" customFormat="1" ht="21" customHeight="1">
      <c r="A14" s="367" t="s">
        <v>1902</v>
      </c>
      <c r="B14" s="368" t="s">
        <v>1903</v>
      </c>
      <c r="C14" s="315">
        <v>6066</v>
      </c>
      <c r="D14" s="315">
        <v>6066</v>
      </c>
      <c r="E14" s="166">
        <v>85</v>
      </c>
      <c r="F14" s="166">
        <v>85</v>
      </c>
      <c r="G14" s="305">
        <f t="shared" si="0"/>
        <v>6151</v>
      </c>
      <c r="H14" s="305">
        <f t="shared" si="0"/>
        <v>6151</v>
      </c>
    </row>
    <row r="15" spans="1:8" s="302" customFormat="1" ht="21" customHeight="1">
      <c r="A15" s="367" t="s">
        <v>1904</v>
      </c>
      <c r="B15" s="368" t="s">
        <v>1905</v>
      </c>
      <c r="C15" s="315">
        <v>7415</v>
      </c>
      <c r="D15" s="315">
        <v>7415</v>
      </c>
      <c r="E15" s="166">
        <v>2769</v>
      </c>
      <c r="F15" s="166">
        <v>2769</v>
      </c>
      <c r="G15" s="305">
        <f t="shared" si="0"/>
        <v>10184</v>
      </c>
      <c r="H15" s="305">
        <f t="shared" si="0"/>
        <v>10184</v>
      </c>
    </row>
    <row r="16" spans="1:8" s="302" customFormat="1" ht="21" customHeight="1">
      <c r="A16" s="367">
        <v>600001</v>
      </c>
      <c r="B16" s="368" t="s">
        <v>1906</v>
      </c>
      <c r="C16" s="315">
        <v>626</v>
      </c>
      <c r="D16" s="315">
        <v>626</v>
      </c>
      <c r="E16" s="166">
        <v>1509</v>
      </c>
      <c r="F16" s="166">
        <v>1509</v>
      </c>
      <c r="G16" s="305">
        <f t="shared" si="0"/>
        <v>2135</v>
      </c>
      <c r="H16" s="305">
        <f t="shared" si="0"/>
        <v>2135</v>
      </c>
    </row>
    <row r="17" spans="1:8" s="302" customFormat="1" ht="21" customHeight="1">
      <c r="A17" s="367">
        <v>600002</v>
      </c>
      <c r="B17" s="368" t="s">
        <v>1907</v>
      </c>
      <c r="C17" s="315">
        <v>135</v>
      </c>
      <c r="D17" s="315">
        <v>135</v>
      </c>
      <c r="E17" s="315">
        <v>186</v>
      </c>
      <c r="F17" s="315">
        <v>186</v>
      </c>
      <c r="G17" s="305">
        <f t="shared" si="0"/>
        <v>321</v>
      </c>
      <c r="H17" s="305">
        <f t="shared" si="0"/>
        <v>321</v>
      </c>
    </row>
    <row r="18" spans="1:8" s="303" customFormat="1" ht="16.899999999999999" customHeight="1">
      <c r="A18" s="301" t="s">
        <v>88</v>
      </c>
      <c r="B18" s="315"/>
      <c r="C18" s="369">
        <f>SUM(C9:C17)</f>
        <v>53601</v>
      </c>
      <c r="D18" s="369">
        <f>SUM(D9:D17)</f>
        <v>53601</v>
      </c>
      <c r="E18" s="369">
        <f>SUM(E9:E17)</f>
        <v>6945</v>
      </c>
      <c r="F18" s="369">
        <f>SUM(F9:F17)</f>
        <v>6945</v>
      </c>
      <c r="G18" s="305">
        <f t="shared" si="0"/>
        <v>60546</v>
      </c>
      <c r="H18" s="305">
        <f t="shared" si="0"/>
        <v>60546</v>
      </c>
    </row>
    <row r="19" spans="1:8">
      <c r="A19" s="301" t="s">
        <v>238</v>
      </c>
      <c r="B19" s="306"/>
    </row>
    <row r="20" spans="1:8" ht="11.1" customHeight="1">
      <c r="A20" s="319">
        <v>280005</v>
      </c>
      <c r="B20" s="319" t="s">
        <v>1850</v>
      </c>
    </row>
    <row r="21" spans="1:8" ht="11.1" customHeight="1">
      <c r="A21" s="319">
        <v>280006</v>
      </c>
      <c r="B21" s="319" t="s">
        <v>1851</v>
      </c>
    </row>
    <row r="22" spans="1:8" ht="11.1" customHeight="1">
      <c r="A22" s="319">
        <v>280007</v>
      </c>
      <c r="B22" s="319" t="s">
        <v>1852</v>
      </c>
    </row>
    <row r="23" spans="1:8" ht="11.1" customHeight="1">
      <c r="A23" s="319">
        <v>280008</v>
      </c>
      <c r="B23" s="319" t="s">
        <v>1853</v>
      </c>
    </row>
    <row r="24" spans="1:8" ht="11.1" customHeight="1">
      <c r="A24" s="307"/>
      <c r="B24" s="304"/>
    </row>
    <row r="25" spans="1:8" ht="11.1" customHeight="1">
      <c r="A25" s="301" t="s">
        <v>88</v>
      </c>
      <c r="B25" s="300"/>
    </row>
    <row r="26" spans="1:8" ht="11.1" customHeight="1">
      <c r="A26" s="301" t="s">
        <v>239</v>
      </c>
      <c r="B26" s="300"/>
    </row>
    <row r="27" spans="1:8" ht="11.1" customHeight="1">
      <c r="A27" s="763" t="s">
        <v>177</v>
      </c>
      <c r="B27" s="763"/>
      <c r="C27" s="763"/>
      <c r="D27" s="763"/>
      <c r="E27" s="763"/>
      <c r="F27" s="763"/>
      <c r="G27" s="763"/>
      <c r="H27" s="763"/>
    </row>
    <row r="28" spans="1:8" ht="11.1" customHeight="1"/>
    <row r="29" spans="1:8" ht="11.1" customHeight="1"/>
    <row r="30" spans="1:8" ht="11.1" customHeight="1"/>
    <row r="31" spans="1:8" ht="11.1" customHeight="1"/>
    <row r="32" spans="1:8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</sheetData>
  <mergeCells count="6">
    <mergeCell ref="A27:H27"/>
    <mergeCell ref="A7:A8"/>
    <mergeCell ref="B7:B8"/>
    <mergeCell ref="C7:D7"/>
    <mergeCell ref="E7:F7"/>
    <mergeCell ref="G7:H7"/>
  </mergeCells>
  <printOptions horizontalCentered="1"/>
  <pageMargins left="0.47" right="0.22" top="0.62" bottom="1" header="0.18" footer="0.5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44"/>
  <sheetViews>
    <sheetView showGridLines="0" view="pageBreakPreview" zoomScaleSheetLayoutView="100" workbookViewId="0">
      <selection activeCell="V11" sqref="V11"/>
    </sheetView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5" width="9.85546875" style="1" customWidth="1"/>
    <col min="16" max="16" width="10.570312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 ht="15.75">
      <c r="A1" s="693"/>
      <c r="B1" s="694" t="s">
        <v>192</v>
      </c>
      <c r="C1" s="695" t="str">
        <f>Kadar.ode.!F1</f>
        <v>Институт за плућне болести Војводине</v>
      </c>
      <c r="D1" s="241"/>
      <c r="E1" s="241"/>
      <c r="F1" s="242"/>
    </row>
    <row r="2" spans="1:17" ht="14.25">
      <c r="A2" s="693"/>
      <c r="B2" s="694" t="s">
        <v>193</v>
      </c>
      <c r="C2" s="240">
        <f>Kadar.ode.!F2</f>
        <v>8042462</v>
      </c>
      <c r="D2" s="241"/>
      <c r="E2" s="241"/>
      <c r="F2" s="242"/>
    </row>
    <row r="3" spans="1:17" ht="14.25">
      <c r="A3" s="693"/>
      <c r="B3" s="694" t="s">
        <v>194</v>
      </c>
      <c r="C3" s="240" t="str">
        <f>Kadar.ode.!F3</f>
        <v>01.01.2021.</v>
      </c>
      <c r="D3" s="241"/>
      <c r="E3" s="241"/>
      <c r="F3" s="242"/>
    </row>
    <row r="4" spans="1:17" ht="14.25">
      <c r="A4" s="693"/>
      <c r="B4" s="694" t="s">
        <v>1830</v>
      </c>
      <c r="C4" s="243" t="s">
        <v>235</v>
      </c>
      <c r="D4" s="244"/>
      <c r="E4" s="244"/>
      <c r="F4" s="245"/>
    </row>
    <row r="5" spans="1:17" ht="14.25">
      <c r="A5" s="693"/>
      <c r="B5" s="694" t="s">
        <v>234</v>
      </c>
      <c r="C5" s="243"/>
      <c r="D5" s="244"/>
      <c r="E5" s="244"/>
      <c r="F5" s="245"/>
    </row>
    <row r="8" spans="1:17">
      <c r="O8" s="2"/>
      <c r="Q8" s="270"/>
    </row>
    <row r="9" spans="1:17" ht="32.450000000000003" customHeight="1">
      <c r="A9" s="767" t="s">
        <v>6</v>
      </c>
      <c r="B9" s="765" t="s">
        <v>54</v>
      </c>
      <c r="C9" s="765" t="s">
        <v>191</v>
      </c>
      <c r="D9" s="765" t="s">
        <v>1770</v>
      </c>
      <c r="E9" s="765" t="s">
        <v>1771</v>
      </c>
      <c r="F9" s="765"/>
      <c r="G9" s="765" t="s">
        <v>1772</v>
      </c>
      <c r="H9" s="765"/>
      <c r="I9" s="765" t="s">
        <v>1773</v>
      </c>
      <c r="J9" s="765"/>
      <c r="K9" s="765" t="s">
        <v>1774</v>
      </c>
      <c r="L9" s="765"/>
      <c r="M9" s="765" t="s">
        <v>1775</v>
      </c>
      <c r="N9" s="765"/>
      <c r="O9" s="765" t="s">
        <v>1776</v>
      </c>
      <c r="P9" s="765"/>
      <c r="Q9"/>
    </row>
    <row r="10" spans="1:17" ht="25.5">
      <c r="A10" s="767"/>
      <c r="B10" s="765"/>
      <c r="C10" s="765"/>
      <c r="D10" s="765"/>
      <c r="E10" s="648" t="s">
        <v>1844</v>
      </c>
      <c r="F10" s="648" t="s">
        <v>1883</v>
      </c>
      <c r="G10" s="648" t="s">
        <v>1844</v>
      </c>
      <c r="H10" s="648" t="s">
        <v>1883</v>
      </c>
      <c r="I10" s="648" t="s">
        <v>1844</v>
      </c>
      <c r="J10" s="648" t="s">
        <v>1883</v>
      </c>
      <c r="K10" s="648" t="s">
        <v>1844</v>
      </c>
      <c r="L10" s="648" t="s">
        <v>1883</v>
      </c>
      <c r="M10" s="648" t="s">
        <v>1844</v>
      </c>
      <c r="N10" s="648" t="s">
        <v>1883</v>
      </c>
      <c r="O10" s="648" t="s">
        <v>1844</v>
      </c>
      <c r="P10" s="648" t="s">
        <v>1883</v>
      </c>
      <c r="Q10"/>
    </row>
    <row r="11" spans="1:17" ht="32.450000000000003" customHeight="1">
      <c r="A11" s="277">
        <v>1</v>
      </c>
      <c r="B11" s="274" t="s">
        <v>1908</v>
      </c>
      <c r="C11" s="343">
        <v>50</v>
      </c>
      <c r="D11" s="275">
        <v>2</v>
      </c>
      <c r="E11" s="275"/>
      <c r="F11" s="275">
        <v>1</v>
      </c>
      <c r="G11" s="275"/>
      <c r="H11" s="275">
        <v>1</v>
      </c>
      <c r="I11" s="276">
        <v>852</v>
      </c>
      <c r="J11" s="276">
        <v>852</v>
      </c>
      <c r="K11" s="276">
        <v>3575</v>
      </c>
      <c r="L11" s="276">
        <v>3680</v>
      </c>
      <c r="M11" s="276">
        <v>852</v>
      </c>
      <c r="N11" s="276">
        <v>852</v>
      </c>
      <c r="O11" s="276">
        <v>3575</v>
      </c>
      <c r="P11" s="276">
        <v>3681</v>
      </c>
      <c r="Q11"/>
    </row>
    <row r="12" spans="1:17" ht="16.899999999999999" customHeight="1">
      <c r="A12" s="277">
        <v>2</v>
      </c>
      <c r="B12" s="274"/>
      <c r="C12" s="277"/>
      <c r="D12" s="275"/>
      <c r="E12" s="275"/>
      <c r="F12" s="275"/>
      <c r="G12" s="275"/>
      <c r="H12" s="275"/>
      <c r="I12" s="276"/>
      <c r="J12" s="276"/>
      <c r="K12" s="276"/>
      <c r="L12" s="276"/>
      <c r="M12" s="276"/>
      <c r="N12" s="276"/>
      <c r="O12" s="276"/>
      <c r="P12" s="276"/>
      <c r="Q12"/>
    </row>
    <row r="13" spans="1:17" ht="16.899999999999999" customHeight="1">
      <c r="A13" s="278">
        <v>3</v>
      </c>
      <c r="B13" s="274"/>
      <c r="C13" s="277"/>
      <c r="D13" s="275"/>
      <c r="E13" s="275"/>
      <c r="F13" s="275"/>
      <c r="G13" s="275"/>
      <c r="H13" s="275"/>
      <c r="I13" s="276"/>
      <c r="J13" s="276"/>
      <c r="K13" s="276"/>
      <c r="L13" s="276"/>
      <c r="M13" s="276"/>
      <c r="N13" s="276"/>
      <c r="O13" s="276"/>
      <c r="P13" s="276"/>
      <c r="Q13"/>
    </row>
    <row r="14" spans="1:17" ht="16.899999999999999" customHeight="1">
      <c r="A14" s="277">
        <v>4</v>
      </c>
      <c r="B14" s="274"/>
      <c r="C14" s="277"/>
      <c r="D14" s="275"/>
      <c r="E14" s="275"/>
      <c r="F14" s="275"/>
      <c r="G14" s="275"/>
      <c r="H14" s="275"/>
      <c r="I14" s="276"/>
      <c r="J14" s="276"/>
      <c r="K14" s="276"/>
      <c r="L14" s="276"/>
      <c r="M14" s="276"/>
      <c r="N14" s="276"/>
      <c r="O14" s="276"/>
      <c r="P14" s="276"/>
      <c r="Q14"/>
    </row>
    <row r="15" spans="1:17" ht="16.899999999999999" customHeight="1">
      <c r="A15" s="277">
        <v>5</v>
      </c>
      <c r="B15" s="274"/>
      <c r="C15" s="277"/>
      <c r="D15" s="275"/>
      <c r="E15" s="275"/>
      <c r="F15" s="275"/>
      <c r="G15" s="275"/>
      <c r="H15" s="275"/>
      <c r="I15" s="276"/>
      <c r="J15" s="276"/>
      <c r="K15" s="276"/>
      <c r="L15" s="276"/>
      <c r="M15" s="276"/>
      <c r="N15" s="276"/>
      <c r="O15" s="276"/>
      <c r="P15" s="276"/>
      <c r="Q15"/>
    </row>
    <row r="16" spans="1:17" ht="16.899999999999999" customHeight="1">
      <c r="A16" s="277">
        <v>6</v>
      </c>
      <c r="B16" s="274"/>
      <c r="C16" s="277"/>
      <c r="D16" s="275"/>
      <c r="E16" s="275"/>
      <c r="F16" s="275"/>
      <c r="G16" s="275"/>
      <c r="H16" s="275"/>
      <c r="I16" s="276"/>
      <c r="J16" s="276"/>
      <c r="K16" s="276"/>
      <c r="L16" s="276"/>
      <c r="M16" s="276"/>
      <c r="N16" s="276"/>
      <c r="O16" s="276"/>
      <c r="P16" s="276"/>
      <c r="Q16"/>
    </row>
    <row r="17" spans="1:17" ht="16.899999999999999" customHeight="1">
      <c r="A17" s="277">
        <v>7</v>
      </c>
      <c r="B17" s="274"/>
      <c r="C17" s="279"/>
      <c r="D17" s="275"/>
      <c r="E17" s="275"/>
      <c r="F17" s="275"/>
      <c r="G17" s="275"/>
      <c r="H17" s="275"/>
      <c r="I17" s="276"/>
      <c r="J17" s="276"/>
      <c r="K17" s="276"/>
      <c r="L17" s="276"/>
      <c r="M17" s="276"/>
      <c r="N17" s="276"/>
      <c r="O17" s="276"/>
      <c r="P17" s="276"/>
      <c r="Q17"/>
    </row>
    <row r="18" spans="1:17" ht="16.899999999999999" customHeight="1">
      <c r="A18" s="277">
        <v>8</v>
      </c>
      <c r="B18" s="274"/>
      <c r="C18" s="279"/>
      <c r="D18" s="275"/>
      <c r="E18" s="275"/>
      <c r="F18" s="275"/>
      <c r="G18" s="275"/>
      <c r="H18" s="275"/>
      <c r="I18" s="276"/>
      <c r="J18" s="276"/>
      <c r="K18" s="276"/>
      <c r="L18" s="276"/>
      <c r="M18" s="276"/>
      <c r="N18" s="276"/>
      <c r="O18" s="276"/>
      <c r="P18" s="276"/>
      <c r="Q18"/>
    </row>
    <row r="19" spans="1:17" ht="16.899999999999999" customHeight="1">
      <c r="A19" s="277">
        <v>9</v>
      </c>
      <c r="B19" s="274"/>
      <c r="C19" s="279"/>
      <c r="D19" s="275"/>
      <c r="E19" s="275"/>
      <c r="F19" s="275"/>
      <c r="G19" s="275"/>
      <c r="H19" s="275"/>
      <c r="I19" s="276"/>
      <c r="J19" s="276"/>
      <c r="K19" s="276"/>
      <c r="L19" s="276"/>
      <c r="M19" s="276"/>
      <c r="N19" s="276"/>
      <c r="O19" s="276"/>
      <c r="P19" s="276"/>
      <c r="Q19"/>
    </row>
    <row r="20" spans="1:17" ht="16.899999999999999" customHeight="1">
      <c r="A20" s="277">
        <v>10</v>
      </c>
      <c r="B20" s="274"/>
      <c r="C20" s="274"/>
      <c r="D20" s="280"/>
      <c r="E20" s="280"/>
      <c r="F20" s="280"/>
      <c r="G20" s="280"/>
      <c r="H20" s="280"/>
      <c r="I20" s="281"/>
      <c r="J20" s="281"/>
      <c r="K20" s="281"/>
      <c r="L20" s="281"/>
      <c r="M20" s="281"/>
      <c r="N20" s="281"/>
      <c r="O20" s="281"/>
      <c r="P20" s="281"/>
      <c r="Q20"/>
    </row>
    <row r="21" spans="1:17">
      <c r="A21" s="274" t="s">
        <v>2</v>
      </c>
      <c r="B21" s="274"/>
      <c r="C21" s="277">
        <f>SUM(C11:C20)</f>
        <v>50</v>
      </c>
      <c r="D21" s="277">
        <f t="shared" ref="D21:P21" si="0">SUM(D11:D20)</f>
        <v>2</v>
      </c>
      <c r="E21" s="277">
        <f t="shared" si="0"/>
        <v>0</v>
      </c>
      <c r="F21" s="277">
        <f t="shared" si="0"/>
        <v>1</v>
      </c>
      <c r="G21" s="277">
        <f t="shared" si="0"/>
        <v>0</v>
      </c>
      <c r="H21" s="277">
        <f t="shared" si="0"/>
        <v>1</v>
      </c>
      <c r="I21" s="277">
        <f t="shared" si="0"/>
        <v>852</v>
      </c>
      <c r="J21" s="277">
        <f t="shared" si="0"/>
        <v>852</v>
      </c>
      <c r="K21" s="277">
        <f t="shared" si="0"/>
        <v>3575</v>
      </c>
      <c r="L21" s="277">
        <f t="shared" si="0"/>
        <v>3680</v>
      </c>
      <c r="M21" s="277">
        <f t="shared" si="0"/>
        <v>852</v>
      </c>
      <c r="N21" s="277">
        <f t="shared" si="0"/>
        <v>852</v>
      </c>
      <c r="O21" s="277">
        <f t="shared" si="0"/>
        <v>3575</v>
      </c>
      <c r="P21" s="277">
        <f t="shared" si="0"/>
        <v>3681</v>
      </c>
      <c r="Q21"/>
    </row>
    <row r="22" spans="1:17">
      <c r="A22" s="3"/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/>
    </row>
    <row r="23" spans="1:17" s="273" customFormat="1">
      <c r="A23" s="1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1"/>
      <c r="N23" s="1"/>
      <c r="O23" s="1"/>
      <c r="P23" s="1"/>
      <c r="Q23" s="1"/>
    </row>
    <row r="24" spans="1:17">
      <c r="A24" s="766"/>
      <c r="B24" s="766"/>
      <c r="C24" s="766"/>
      <c r="D24" s="766"/>
      <c r="E24" s="766"/>
      <c r="F24" s="766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</row>
    <row r="25" spans="1:17">
      <c r="A25" s="766"/>
      <c r="B25" s="766"/>
      <c r="C25" s="766"/>
      <c r="D25" s="766"/>
      <c r="E25" s="766"/>
      <c r="F25" s="766"/>
    </row>
    <row r="32" spans="1:17">
      <c r="I32" s="283"/>
    </row>
    <row r="44" spans="14:14">
      <c r="N44" s="283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rintOptions horizontalCentered="1"/>
  <pageMargins left="0.21" right="0.15" top="0.74803149606299202" bottom="0.74803149606299202" header="0.31496062992126" footer="0.31496062992126"/>
  <pageSetup paperSize="9" scale="78" fitToHeight="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35"/>
  <sheetViews>
    <sheetView showGridLines="0" view="pageBreakPreview" zoomScaleNormal="145" zoomScaleSheetLayoutView="100" workbookViewId="0">
      <selection activeCell="AM10" sqref="AM10"/>
    </sheetView>
  </sheetViews>
  <sheetFormatPr defaultRowHeight="12.75"/>
  <cols>
    <col min="1" max="1" width="8.85546875" customWidth="1"/>
    <col min="2" max="2" width="99.140625" customWidth="1"/>
    <col min="3" max="3" width="14.7109375" customWidth="1"/>
    <col min="4" max="4" width="18.7109375" customWidth="1"/>
    <col min="5" max="5" width="6.7109375" customWidth="1"/>
    <col min="6" max="7" width="9.140625" customWidth="1"/>
  </cols>
  <sheetData>
    <row r="1" spans="1:7" ht="14.25">
      <c r="A1" s="693"/>
      <c r="B1" s="694" t="s">
        <v>192</v>
      </c>
      <c r="C1" s="696" t="str">
        <f>Kadar.ode.!F1</f>
        <v>Институт за плућне болести Војводине</v>
      </c>
      <c r="D1" s="241"/>
      <c r="E1" s="246"/>
      <c r="F1" s="247"/>
      <c r="G1" s="94"/>
    </row>
    <row r="2" spans="1:7" ht="14.25">
      <c r="A2" s="693"/>
      <c r="B2" s="694" t="s">
        <v>193</v>
      </c>
      <c r="C2" s="240">
        <f>Kadar.ode.!F2</f>
        <v>8042462</v>
      </c>
      <c r="D2" s="241"/>
      <c r="E2" s="246"/>
      <c r="F2" s="247"/>
      <c r="G2" s="94"/>
    </row>
    <row r="3" spans="1:7" ht="14.25">
      <c r="A3" s="693"/>
      <c r="B3" s="694" t="s">
        <v>194</v>
      </c>
      <c r="C3" s="240" t="str">
        <f>Kadar.ode.!F3</f>
        <v>01.01.2021.</v>
      </c>
      <c r="D3" s="241"/>
      <c r="E3" s="246"/>
      <c r="F3" s="247"/>
      <c r="G3" s="94"/>
    </row>
    <row r="4" spans="1:7" ht="14.25">
      <c r="A4" s="693"/>
      <c r="B4" s="694" t="s">
        <v>1831</v>
      </c>
      <c r="C4" s="428" t="s">
        <v>1767</v>
      </c>
      <c r="D4" s="244"/>
      <c r="E4" s="246"/>
      <c r="F4" s="247"/>
      <c r="G4" s="94"/>
    </row>
    <row r="5" spans="1:7" ht="14.25">
      <c r="A5" s="693"/>
      <c r="B5" s="694" t="s">
        <v>234</v>
      </c>
      <c r="C5" s="243"/>
      <c r="D5" s="244"/>
      <c r="E5" s="246"/>
      <c r="F5" s="247"/>
      <c r="G5" s="94"/>
    </row>
    <row r="6" spans="1:7" ht="15.75">
      <c r="A6" s="145"/>
      <c r="B6" s="145"/>
      <c r="C6" s="145"/>
      <c r="D6" s="145"/>
      <c r="E6" s="246"/>
      <c r="F6" s="247"/>
      <c r="G6" s="92"/>
    </row>
    <row r="7" spans="1:7" ht="25.5">
      <c r="A7" s="602" t="s">
        <v>353</v>
      </c>
      <c r="B7" s="649" t="s">
        <v>354</v>
      </c>
      <c r="C7" s="564" t="s">
        <v>1844</v>
      </c>
      <c r="D7" s="564" t="s">
        <v>1883</v>
      </c>
      <c r="E7" s="246"/>
      <c r="F7" s="247"/>
      <c r="G7" s="51"/>
    </row>
    <row r="8" spans="1:7" s="654" customFormat="1">
      <c r="A8" s="650"/>
      <c r="B8" s="651"/>
      <c r="C8" s="282"/>
      <c r="D8" s="282"/>
      <c r="E8" s="652"/>
      <c r="F8" s="653"/>
      <c r="G8" s="407"/>
    </row>
    <row r="9" spans="1:7" ht="18.75">
      <c r="A9" s="239"/>
      <c r="B9" s="248" t="s">
        <v>355</v>
      </c>
      <c r="C9" s="249">
        <f>SUM(C10:C735)</f>
        <v>14085</v>
      </c>
      <c r="D9" s="249">
        <f>SUM(D10:D735)</f>
        <v>11561</v>
      </c>
      <c r="E9" s="246"/>
      <c r="F9" s="247"/>
      <c r="G9" s="51"/>
    </row>
    <row r="10" spans="1:7" ht="18.75">
      <c r="A10" s="250">
        <v>0</v>
      </c>
      <c r="B10" s="248" t="s">
        <v>1779</v>
      </c>
      <c r="C10" s="249"/>
      <c r="D10" s="249"/>
    </row>
    <row r="11" spans="1:7" ht="15.6" customHeight="1">
      <c r="A11" s="251" t="s">
        <v>356</v>
      </c>
      <c r="B11" s="252" t="s">
        <v>357</v>
      </c>
      <c r="C11" s="220"/>
      <c r="D11" s="220"/>
    </row>
    <row r="12" spans="1:7" ht="15.6" customHeight="1">
      <c r="A12" s="251" t="s">
        <v>358</v>
      </c>
      <c r="B12" s="252" t="s">
        <v>359</v>
      </c>
      <c r="C12" s="220"/>
      <c r="D12" s="220"/>
    </row>
    <row r="13" spans="1:7" ht="15.6" customHeight="1">
      <c r="A13" s="251" t="s">
        <v>360</v>
      </c>
      <c r="B13" s="252" t="s">
        <v>361</v>
      </c>
      <c r="C13" s="220"/>
      <c r="D13" s="220"/>
    </row>
    <row r="14" spans="1:7" ht="15.6" customHeight="1">
      <c r="A14" s="251" t="s">
        <v>362</v>
      </c>
      <c r="B14" s="252" t="s">
        <v>363</v>
      </c>
      <c r="C14" s="220">
        <v>51</v>
      </c>
      <c r="D14" s="220">
        <v>30</v>
      </c>
    </row>
    <row r="15" spans="1:7" ht="25.5">
      <c r="A15" s="251" t="s">
        <v>364</v>
      </c>
      <c r="B15" s="252" t="s">
        <v>3802</v>
      </c>
      <c r="C15" s="220">
        <v>162</v>
      </c>
      <c r="D15" s="220">
        <v>61</v>
      </c>
    </row>
    <row r="16" spans="1:7" ht="15.6" customHeight="1">
      <c r="A16" s="251" t="s">
        <v>365</v>
      </c>
      <c r="B16" s="252" t="s">
        <v>366</v>
      </c>
      <c r="C16" s="220">
        <v>9</v>
      </c>
      <c r="D16" s="220">
        <v>0</v>
      </c>
    </row>
    <row r="17" spans="1:4" ht="15.6" customHeight="1">
      <c r="A17" s="251" t="s">
        <v>367</v>
      </c>
      <c r="B17" s="252" t="s">
        <v>368</v>
      </c>
      <c r="C17" s="220">
        <v>11</v>
      </c>
      <c r="D17" s="220">
        <v>5</v>
      </c>
    </row>
    <row r="18" spans="1:4" ht="15.6" customHeight="1">
      <c r="A18" s="251" t="s">
        <v>369</v>
      </c>
      <c r="B18" s="253" t="s">
        <v>370</v>
      </c>
      <c r="C18" s="220"/>
      <c r="D18" s="220"/>
    </row>
    <row r="19" spans="1:4" ht="15.6" customHeight="1">
      <c r="A19" s="251" t="s">
        <v>371</v>
      </c>
      <c r="B19" s="253" t="s">
        <v>372</v>
      </c>
      <c r="C19" s="220"/>
      <c r="D19" s="220"/>
    </row>
    <row r="20" spans="1:4" ht="15.6" customHeight="1">
      <c r="A20" s="251" t="s">
        <v>373</v>
      </c>
      <c r="B20" s="253" t="s">
        <v>374</v>
      </c>
      <c r="C20" s="220"/>
      <c r="D20" s="220"/>
    </row>
    <row r="21" spans="1:4" ht="15.6" customHeight="1">
      <c r="A21" s="251" t="s">
        <v>375</v>
      </c>
      <c r="B21" s="253" t="s">
        <v>376</v>
      </c>
      <c r="C21" s="220"/>
      <c r="D21" s="220"/>
    </row>
    <row r="22" spans="1:4" ht="15.6" customHeight="1">
      <c r="A22" s="251" t="s">
        <v>377</v>
      </c>
      <c r="B22" s="253" t="s">
        <v>378</v>
      </c>
      <c r="C22" s="220"/>
      <c r="D22" s="220"/>
    </row>
    <row r="23" spans="1:4" ht="15.6" customHeight="1">
      <c r="A23" s="251" t="s">
        <v>379</v>
      </c>
      <c r="B23" s="253" t="s">
        <v>380</v>
      </c>
      <c r="C23" s="220"/>
      <c r="D23" s="220"/>
    </row>
    <row r="24" spans="1:4" ht="15.6" customHeight="1">
      <c r="A24" s="251" t="s">
        <v>381</v>
      </c>
      <c r="B24" s="253" t="s">
        <v>382</v>
      </c>
      <c r="C24" s="220"/>
      <c r="D24" s="220"/>
    </row>
    <row r="25" spans="1:4" ht="15.6" customHeight="1">
      <c r="A25" s="251" t="s">
        <v>383</v>
      </c>
      <c r="B25" s="253" t="s">
        <v>384</v>
      </c>
      <c r="C25" s="220"/>
      <c r="D25" s="220"/>
    </row>
    <row r="26" spans="1:4" ht="15.6" customHeight="1">
      <c r="A26" s="251" t="s">
        <v>385</v>
      </c>
      <c r="B26" s="253" t="s">
        <v>386</v>
      </c>
      <c r="C26" s="220"/>
      <c r="D26" s="220"/>
    </row>
    <row r="27" spans="1:4" ht="15.6" customHeight="1">
      <c r="A27" s="251" t="s">
        <v>387</v>
      </c>
      <c r="B27" s="253" t="s">
        <v>388</v>
      </c>
      <c r="C27" s="220">
        <v>17</v>
      </c>
      <c r="D27" s="220">
        <v>4</v>
      </c>
    </row>
    <row r="28" spans="1:4" ht="18.75">
      <c r="A28" s="250">
        <v>1</v>
      </c>
      <c r="B28" s="254" t="s">
        <v>389</v>
      </c>
      <c r="C28" s="220"/>
      <c r="D28" s="220"/>
    </row>
    <row r="29" spans="1:4" ht="15.6" customHeight="1">
      <c r="A29" s="251" t="s">
        <v>390</v>
      </c>
      <c r="B29" s="253" t="s">
        <v>391</v>
      </c>
      <c r="C29" s="220"/>
      <c r="D29" s="220"/>
    </row>
    <row r="30" spans="1:4" ht="15.6" customHeight="1">
      <c r="A30" s="251" t="s">
        <v>392</v>
      </c>
      <c r="B30" s="253" t="s">
        <v>393</v>
      </c>
      <c r="C30" s="220"/>
      <c r="D30" s="220"/>
    </row>
    <row r="31" spans="1:4" ht="15.6" customHeight="1">
      <c r="A31" s="251" t="s">
        <v>394</v>
      </c>
      <c r="B31" s="252" t="s">
        <v>395</v>
      </c>
      <c r="C31" s="220"/>
      <c r="D31" s="220"/>
    </row>
    <row r="32" spans="1:4" ht="15.6" customHeight="1">
      <c r="A32" s="251" t="s">
        <v>396</v>
      </c>
      <c r="B32" s="252" t="s">
        <v>397</v>
      </c>
      <c r="C32" s="220"/>
      <c r="D32" s="220"/>
    </row>
    <row r="33" spans="1:4" ht="15.6" customHeight="1">
      <c r="A33" s="251" t="s">
        <v>398</v>
      </c>
      <c r="B33" s="252" t="s">
        <v>399</v>
      </c>
      <c r="C33" s="220"/>
      <c r="D33" s="220"/>
    </row>
    <row r="34" spans="1:4" ht="15.6" customHeight="1">
      <c r="A34" s="251" t="s">
        <v>400</v>
      </c>
      <c r="B34" s="252" t="s">
        <v>401</v>
      </c>
      <c r="C34" s="220"/>
      <c r="D34" s="220"/>
    </row>
    <row r="35" spans="1:4" ht="15.6" customHeight="1">
      <c r="A35" s="251" t="s">
        <v>402</v>
      </c>
      <c r="B35" s="252" t="s">
        <v>403</v>
      </c>
      <c r="C35" s="220">
        <v>2</v>
      </c>
      <c r="D35" s="220">
        <v>0</v>
      </c>
    </row>
    <row r="36" spans="1:4" ht="15.6" customHeight="1">
      <c r="A36" s="251" t="s">
        <v>404</v>
      </c>
      <c r="B36" s="252" t="s">
        <v>405</v>
      </c>
      <c r="C36" s="220"/>
      <c r="D36" s="220"/>
    </row>
    <row r="37" spans="1:4" ht="15.6" customHeight="1">
      <c r="A37" s="251" t="s">
        <v>406</v>
      </c>
      <c r="B37" s="252" t="s">
        <v>407</v>
      </c>
      <c r="C37" s="220"/>
      <c r="D37" s="220"/>
    </row>
    <row r="38" spans="1:4" ht="15.6" customHeight="1">
      <c r="A38" s="251" t="s">
        <v>408</v>
      </c>
      <c r="B38" s="252" t="s">
        <v>409</v>
      </c>
      <c r="C38" s="220"/>
      <c r="D38" s="220"/>
    </row>
    <row r="39" spans="1:4" ht="15.6" customHeight="1">
      <c r="A39" s="251" t="s">
        <v>410</v>
      </c>
      <c r="B39" s="255" t="s">
        <v>411</v>
      </c>
      <c r="C39" s="220">
        <v>5</v>
      </c>
      <c r="D39" s="220">
        <v>0</v>
      </c>
    </row>
    <row r="40" spans="1:4" ht="15.6" customHeight="1">
      <c r="A40" s="251" t="s">
        <v>412</v>
      </c>
      <c r="B40" s="255" t="s">
        <v>413</v>
      </c>
      <c r="C40" s="220">
        <v>12</v>
      </c>
      <c r="D40" s="220">
        <v>4</v>
      </c>
    </row>
    <row r="41" spans="1:4" ht="15.6" customHeight="1">
      <c r="A41" s="251" t="s">
        <v>414</v>
      </c>
      <c r="B41" s="255" t="s">
        <v>415</v>
      </c>
      <c r="C41" s="220"/>
      <c r="D41" s="220"/>
    </row>
    <row r="42" spans="1:4" ht="15.6" customHeight="1">
      <c r="A42" s="251" t="s">
        <v>416</v>
      </c>
      <c r="B42" s="255" t="s">
        <v>417</v>
      </c>
      <c r="C42" s="220"/>
      <c r="D42" s="220"/>
    </row>
    <row r="43" spans="1:4" ht="15.6" customHeight="1">
      <c r="A43" s="251" t="s">
        <v>418</v>
      </c>
      <c r="B43" s="252" t="s">
        <v>419</v>
      </c>
      <c r="C43" s="220"/>
      <c r="D43" s="220"/>
    </row>
    <row r="44" spans="1:4" ht="15.6" customHeight="1">
      <c r="A44" s="251" t="s">
        <v>420</v>
      </c>
      <c r="B44" s="253" t="s">
        <v>421</v>
      </c>
      <c r="C44" s="220"/>
      <c r="D44" s="220"/>
    </row>
    <row r="45" spans="1:4" ht="15.6" customHeight="1">
      <c r="A45" s="251" t="s">
        <v>422</v>
      </c>
      <c r="B45" s="253" t="s">
        <v>423</v>
      </c>
      <c r="C45" s="220"/>
      <c r="D45" s="220"/>
    </row>
    <row r="46" spans="1:4" ht="15.6" customHeight="1">
      <c r="A46" s="251" t="s">
        <v>424</v>
      </c>
      <c r="B46" s="253" t="s">
        <v>425</v>
      </c>
      <c r="C46" s="220"/>
      <c r="D46" s="220"/>
    </row>
    <row r="47" spans="1:4" ht="15.6" customHeight="1">
      <c r="A47" s="251" t="s">
        <v>426</v>
      </c>
      <c r="B47" s="252" t="s">
        <v>427</v>
      </c>
      <c r="C47" s="220"/>
      <c r="D47" s="220"/>
    </row>
    <row r="48" spans="1:4" ht="15.6" customHeight="1">
      <c r="A48" s="251" t="s">
        <v>428</v>
      </c>
      <c r="B48" s="252" t="s">
        <v>429</v>
      </c>
      <c r="C48" s="220"/>
      <c r="D48" s="220"/>
    </row>
    <row r="49" spans="1:4" ht="15.6" customHeight="1">
      <c r="A49" s="251" t="s">
        <v>430</v>
      </c>
      <c r="B49" s="255" t="s">
        <v>431</v>
      </c>
      <c r="C49" s="220"/>
      <c r="D49" s="220"/>
    </row>
    <row r="50" spans="1:4" ht="15.6" customHeight="1">
      <c r="A50" s="251" t="s">
        <v>432</v>
      </c>
      <c r="B50" s="255" t="s">
        <v>433</v>
      </c>
      <c r="C50" s="220"/>
      <c r="D50" s="220"/>
    </row>
    <row r="51" spans="1:4" ht="15.6" customHeight="1">
      <c r="A51" s="251" t="s">
        <v>434</v>
      </c>
      <c r="B51" s="252" t="s">
        <v>435</v>
      </c>
      <c r="C51" s="220"/>
      <c r="D51" s="220"/>
    </row>
    <row r="52" spans="1:4" ht="15.6" customHeight="1">
      <c r="A52" s="251" t="s">
        <v>436</v>
      </c>
      <c r="B52" s="252" t="s">
        <v>437</v>
      </c>
      <c r="C52" s="220"/>
      <c r="D52" s="220"/>
    </row>
    <row r="53" spans="1:4" ht="15.6" customHeight="1">
      <c r="A53" s="251" t="s">
        <v>438</v>
      </c>
      <c r="B53" s="252" t="s">
        <v>439</v>
      </c>
      <c r="C53" s="220"/>
      <c r="D53" s="220"/>
    </row>
    <row r="54" spans="1:4" ht="15.6" customHeight="1">
      <c r="A54" s="251" t="s">
        <v>440</v>
      </c>
      <c r="B54" s="252" t="s">
        <v>441</v>
      </c>
      <c r="C54" s="220">
        <v>1</v>
      </c>
      <c r="D54" s="220">
        <v>0</v>
      </c>
    </row>
    <row r="55" spans="1:4" ht="15.6" customHeight="1">
      <c r="A55" s="251" t="s">
        <v>442</v>
      </c>
      <c r="B55" s="252" t="s">
        <v>443</v>
      </c>
      <c r="C55" s="220"/>
      <c r="D55" s="220"/>
    </row>
    <row r="56" spans="1:4" ht="15.6" customHeight="1">
      <c r="A56" s="251" t="s">
        <v>444</v>
      </c>
      <c r="B56" s="252" t="s">
        <v>445</v>
      </c>
      <c r="C56" s="220">
        <v>3</v>
      </c>
      <c r="D56" s="220">
        <v>0</v>
      </c>
    </row>
    <row r="57" spans="1:4" ht="15.6" customHeight="1">
      <c r="A57" s="251" t="s">
        <v>446</v>
      </c>
      <c r="B57" s="252" t="s">
        <v>447</v>
      </c>
      <c r="C57" s="220">
        <v>4</v>
      </c>
      <c r="D57" s="220">
        <v>5</v>
      </c>
    </row>
    <row r="58" spans="1:4" ht="15.6" customHeight="1">
      <c r="A58" s="251" t="s">
        <v>448</v>
      </c>
      <c r="B58" s="255" t="s">
        <v>449</v>
      </c>
      <c r="C58" s="220"/>
      <c r="D58" s="220"/>
    </row>
    <row r="59" spans="1:4" ht="15.6" customHeight="1">
      <c r="A59" s="251" t="s">
        <v>450</v>
      </c>
      <c r="B59" s="255" t="s">
        <v>451</v>
      </c>
      <c r="C59" s="220"/>
      <c r="D59" s="220"/>
    </row>
    <row r="60" spans="1:4" ht="15.6" customHeight="1">
      <c r="A60" s="251" t="s">
        <v>452</v>
      </c>
      <c r="B60" s="255" t="s">
        <v>453</v>
      </c>
      <c r="C60" s="220">
        <v>2</v>
      </c>
      <c r="D60" s="220">
        <v>2</v>
      </c>
    </row>
    <row r="61" spans="1:4" ht="15.6" customHeight="1">
      <c r="A61" s="251" t="s">
        <v>454</v>
      </c>
      <c r="B61" s="252" t="s">
        <v>455</v>
      </c>
      <c r="C61" s="220"/>
      <c r="D61" s="220"/>
    </row>
    <row r="62" spans="1:4" ht="15.6" customHeight="1">
      <c r="A62" s="251" t="s">
        <v>456</v>
      </c>
      <c r="B62" s="252" t="s">
        <v>457</v>
      </c>
      <c r="C62" s="220"/>
      <c r="D62" s="220"/>
    </row>
    <row r="63" spans="1:4" ht="15.6" customHeight="1">
      <c r="A63" s="251" t="s">
        <v>458</v>
      </c>
      <c r="B63" s="252" t="s">
        <v>459</v>
      </c>
      <c r="C63" s="220"/>
      <c r="D63" s="220"/>
    </row>
    <row r="64" spans="1:4" ht="15.6" customHeight="1">
      <c r="A64" s="251" t="s">
        <v>460</v>
      </c>
      <c r="B64" s="252" t="s">
        <v>461</v>
      </c>
      <c r="C64" s="220"/>
      <c r="D64" s="220"/>
    </row>
    <row r="65" spans="1:4" ht="15.6" customHeight="1">
      <c r="A65" s="256" t="s">
        <v>462</v>
      </c>
      <c r="B65" s="252" t="s">
        <v>463</v>
      </c>
      <c r="C65" s="220"/>
      <c r="D65" s="220"/>
    </row>
    <row r="66" spans="1:4" ht="15.6" customHeight="1">
      <c r="A66" s="251" t="s">
        <v>464</v>
      </c>
      <c r="B66" s="252" t="s">
        <v>465</v>
      </c>
      <c r="C66" s="220"/>
      <c r="D66" s="220"/>
    </row>
    <row r="67" spans="1:4" ht="15.6" customHeight="1">
      <c r="A67" s="251" t="s">
        <v>466</v>
      </c>
      <c r="B67" s="252" t="s">
        <v>467</v>
      </c>
      <c r="C67" s="220"/>
      <c r="D67" s="220">
        <v>1</v>
      </c>
    </row>
    <row r="68" spans="1:4" ht="15.6" customHeight="1">
      <c r="A68" s="251" t="s">
        <v>468</v>
      </c>
      <c r="B68" s="252" t="s">
        <v>469</v>
      </c>
      <c r="C68" s="220"/>
      <c r="D68" s="220"/>
    </row>
    <row r="69" spans="1:4" ht="15.6" customHeight="1">
      <c r="A69" s="251" t="s">
        <v>470</v>
      </c>
      <c r="B69" s="252" t="s">
        <v>471</v>
      </c>
      <c r="C69" s="220"/>
      <c r="D69" s="220"/>
    </row>
    <row r="70" spans="1:4" ht="15.6" customHeight="1">
      <c r="A70" s="251" t="s">
        <v>472</v>
      </c>
      <c r="B70" s="252" t="s">
        <v>471</v>
      </c>
      <c r="C70" s="220"/>
      <c r="D70" s="220"/>
    </row>
    <row r="71" spans="1:4" ht="15.6" customHeight="1">
      <c r="A71" s="251" t="s">
        <v>473</v>
      </c>
      <c r="B71" s="252" t="s">
        <v>474</v>
      </c>
      <c r="C71" s="220"/>
      <c r="D71" s="220"/>
    </row>
    <row r="72" spans="1:4" ht="15.6" customHeight="1">
      <c r="A72" s="251" t="s">
        <v>475</v>
      </c>
      <c r="B72" s="252" t="s">
        <v>476</v>
      </c>
      <c r="C72" s="220"/>
      <c r="D72" s="220"/>
    </row>
    <row r="73" spans="1:4" ht="15.6" customHeight="1">
      <c r="A73" s="251" t="s">
        <v>477</v>
      </c>
      <c r="B73" s="252" t="s">
        <v>478</v>
      </c>
      <c r="C73" s="220"/>
      <c r="D73" s="220"/>
    </row>
    <row r="74" spans="1:4" ht="15.6" customHeight="1">
      <c r="A74" s="251" t="s">
        <v>479</v>
      </c>
      <c r="B74" s="252" t="s">
        <v>480</v>
      </c>
      <c r="C74" s="220"/>
      <c r="D74" s="220"/>
    </row>
    <row r="75" spans="1:4" ht="15.6" customHeight="1">
      <c r="A75" s="251" t="s">
        <v>481</v>
      </c>
      <c r="B75" s="252" t="s">
        <v>482</v>
      </c>
      <c r="C75" s="220"/>
      <c r="D75" s="220"/>
    </row>
    <row r="76" spans="1:4" ht="15.6" customHeight="1">
      <c r="A76" s="251" t="s">
        <v>483</v>
      </c>
      <c r="B76" s="252" t="s">
        <v>484</v>
      </c>
      <c r="C76" s="220"/>
      <c r="D76" s="220"/>
    </row>
    <row r="77" spans="1:4" ht="15.6" customHeight="1">
      <c r="A77" s="251" t="s">
        <v>485</v>
      </c>
      <c r="B77" s="252" t="s">
        <v>486</v>
      </c>
      <c r="C77" s="220">
        <v>1</v>
      </c>
      <c r="D77" s="220">
        <v>0</v>
      </c>
    </row>
    <row r="78" spans="1:4" ht="15.6" customHeight="1">
      <c r="A78" s="251" t="s">
        <v>487</v>
      </c>
      <c r="B78" s="252" t="s">
        <v>488</v>
      </c>
      <c r="C78" s="220">
        <v>1</v>
      </c>
      <c r="D78" s="220">
        <v>0</v>
      </c>
    </row>
    <row r="79" spans="1:4" ht="15.6" customHeight="1">
      <c r="A79" s="251" t="s">
        <v>489</v>
      </c>
      <c r="B79" s="252" t="s">
        <v>490</v>
      </c>
      <c r="C79" s="220"/>
      <c r="D79" s="220"/>
    </row>
    <row r="80" spans="1:4" ht="15.6" customHeight="1">
      <c r="A80" s="251" t="s">
        <v>491</v>
      </c>
      <c r="B80" s="252" t="s">
        <v>492</v>
      </c>
      <c r="C80" s="220"/>
      <c r="D80" s="220"/>
    </row>
    <row r="81" spans="1:4" ht="15.6" customHeight="1">
      <c r="A81" s="251" t="s">
        <v>493</v>
      </c>
      <c r="B81" s="252" t="s">
        <v>494</v>
      </c>
      <c r="C81" s="220"/>
      <c r="D81" s="220"/>
    </row>
    <row r="82" spans="1:4" ht="15.6" customHeight="1">
      <c r="A82" s="251" t="s">
        <v>495</v>
      </c>
      <c r="B82" s="252" t="s">
        <v>496</v>
      </c>
      <c r="C82" s="220"/>
      <c r="D82" s="220"/>
    </row>
    <row r="83" spans="1:4" ht="15.6" customHeight="1">
      <c r="A83" s="251" t="s">
        <v>497</v>
      </c>
      <c r="B83" s="252" t="s">
        <v>498</v>
      </c>
      <c r="C83" s="220"/>
      <c r="D83" s="220"/>
    </row>
    <row r="84" spans="1:4" ht="15.6" customHeight="1">
      <c r="A84" s="251" t="s">
        <v>499</v>
      </c>
      <c r="B84" s="252" t="s">
        <v>500</v>
      </c>
      <c r="C84" s="220"/>
      <c r="D84" s="220"/>
    </row>
    <row r="85" spans="1:4" ht="15.6" customHeight="1">
      <c r="A85" s="251" t="s">
        <v>501</v>
      </c>
      <c r="B85" s="252" t="s">
        <v>502</v>
      </c>
      <c r="C85" s="220">
        <v>3</v>
      </c>
      <c r="D85" s="220">
        <v>0</v>
      </c>
    </row>
    <row r="86" spans="1:4" ht="15.6" customHeight="1">
      <c r="A86" s="251" t="s">
        <v>503</v>
      </c>
      <c r="B86" s="252" t="s">
        <v>504</v>
      </c>
      <c r="C86" s="220">
        <v>2</v>
      </c>
      <c r="D86" s="220">
        <v>0</v>
      </c>
    </row>
    <row r="87" spans="1:4" ht="15.6" customHeight="1">
      <c r="A87" s="251" t="s">
        <v>505</v>
      </c>
      <c r="B87" s="252" t="s">
        <v>506</v>
      </c>
      <c r="C87" s="220">
        <v>3</v>
      </c>
      <c r="D87" s="220">
        <v>2</v>
      </c>
    </row>
    <row r="88" spans="1:4" ht="15.6" customHeight="1">
      <c r="A88" s="251" t="s">
        <v>507</v>
      </c>
      <c r="B88" s="252" t="s">
        <v>508</v>
      </c>
      <c r="C88" s="220">
        <v>2</v>
      </c>
      <c r="D88" s="220">
        <v>2</v>
      </c>
    </row>
    <row r="89" spans="1:4" ht="15.6" customHeight="1">
      <c r="A89" s="251" t="s">
        <v>509</v>
      </c>
      <c r="B89" s="252" t="s">
        <v>510</v>
      </c>
      <c r="C89" s="220"/>
      <c r="D89" s="220"/>
    </row>
    <row r="90" spans="1:4" ht="18.75">
      <c r="A90" s="250">
        <v>2</v>
      </c>
      <c r="B90" s="257" t="s">
        <v>511</v>
      </c>
      <c r="C90" s="220"/>
      <c r="D90" s="220"/>
    </row>
    <row r="91" spans="1:4" ht="15.6" customHeight="1">
      <c r="A91" s="251" t="s">
        <v>512</v>
      </c>
      <c r="B91" s="252" t="s">
        <v>513</v>
      </c>
      <c r="C91" s="220"/>
      <c r="D91" s="220"/>
    </row>
    <row r="92" spans="1:4" ht="15.6" customHeight="1">
      <c r="A92" s="251" t="s">
        <v>514</v>
      </c>
      <c r="B92" s="252" t="s">
        <v>515</v>
      </c>
      <c r="C92" s="220"/>
      <c r="D92" s="220"/>
    </row>
    <row r="93" spans="1:4" ht="15.6" customHeight="1">
      <c r="A93" s="251" t="s">
        <v>516</v>
      </c>
      <c r="B93" s="252" t="s">
        <v>517</v>
      </c>
      <c r="C93" s="220"/>
      <c r="D93" s="220"/>
    </row>
    <row r="94" spans="1:4" ht="15.6" customHeight="1">
      <c r="A94" s="251" t="s">
        <v>518</v>
      </c>
      <c r="B94" s="255" t="s">
        <v>519</v>
      </c>
      <c r="C94" s="220"/>
      <c r="D94" s="220"/>
    </row>
    <row r="95" spans="1:4" ht="15.6" customHeight="1">
      <c r="A95" s="251" t="s">
        <v>520</v>
      </c>
      <c r="B95" s="255" t="s">
        <v>521</v>
      </c>
      <c r="C95" s="220"/>
      <c r="D95" s="220"/>
    </row>
    <row r="96" spans="1:4" ht="15.6" customHeight="1">
      <c r="A96" s="251" t="s">
        <v>522</v>
      </c>
      <c r="B96" s="255" t="s">
        <v>523</v>
      </c>
      <c r="C96" s="220"/>
      <c r="D96" s="220"/>
    </row>
    <row r="97" spans="1:4" ht="15.6" customHeight="1">
      <c r="A97" s="251" t="s">
        <v>524</v>
      </c>
      <c r="B97" s="255" t="s">
        <v>525</v>
      </c>
      <c r="C97" s="220"/>
      <c r="D97" s="220"/>
    </row>
    <row r="98" spans="1:4" ht="15.6" customHeight="1">
      <c r="A98" s="251" t="s">
        <v>526</v>
      </c>
      <c r="B98" s="255" t="s">
        <v>527</v>
      </c>
      <c r="C98" s="220"/>
      <c r="D98" s="220"/>
    </row>
    <row r="99" spans="1:4" ht="15.6" customHeight="1">
      <c r="A99" s="251" t="s">
        <v>528</v>
      </c>
      <c r="B99" s="255" t="s">
        <v>529</v>
      </c>
      <c r="C99" s="220"/>
      <c r="D99" s="220"/>
    </row>
    <row r="100" spans="1:4" ht="15.6" customHeight="1">
      <c r="A100" s="251" t="s">
        <v>530</v>
      </c>
      <c r="B100" s="255" t="s">
        <v>531</v>
      </c>
      <c r="C100" s="220"/>
      <c r="D100" s="220"/>
    </row>
    <row r="101" spans="1:4" ht="15.6" customHeight="1">
      <c r="A101" s="251" t="s">
        <v>532</v>
      </c>
      <c r="B101" s="255" t="s">
        <v>533</v>
      </c>
      <c r="C101" s="220"/>
      <c r="D101" s="220"/>
    </row>
    <row r="102" spans="1:4" ht="15.6" customHeight="1">
      <c r="A102" s="251" t="s">
        <v>534</v>
      </c>
      <c r="B102" s="255" t="s">
        <v>535</v>
      </c>
      <c r="C102" s="220"/>
      <c r="D102" s="220"/>
    </row>
    <row r="103" spans="1:4" ht="15.6" customHeight="1">
      <c r="A103" s="251" t="s">
        <v>536</v>
      </c>
      <c r="B103" s="255" t="s">
        <v>537</v>
      </c>
      <c r="C103" s="220"/>
      <c r="D103" s="220"/>
    </row>
    <row r="104" spans="1:4" ht="15.6" customHeight="1">
      <c r="A104" s="251" t="s">
        <v>538</v>
      </c>
      <c r="B104" s="255" t="s">
        <v>539</v>
      </c>
      <c r="C104" s="220"/>
      <c r="D104" s="220"/>
    </row>
    <row r="105" spans="1:4" ht="15.6" customHeight="1">
      <c r="A105" s="251" t="s">
        <v>540</v>
      </c>
      <c r="B105" s="255" t="s">
        <v>541</v>
      </c>
      <c r="C105" s="220"/>
      <c r="D105" s="220"/>
    </row>
    <row r="106" spans="1:4" ht="15.6" customHeight="1">
      <c r="A106" s="251" t="s">
        <v>542</v>
      </c>
      <c r="B106" s="255" t="s">
        <v>543</v>
      </c>
      <c r="C106" s="220"/>
      <c r="D106" s="220"/>
    </row>
    <row r="107" spans="1:4" ht="15.6" customHeight="1">
      <c r="A107" s="251" t="s">
        <v>544</v>
      </c>
      <c r="B107" s="255" t="s">
        <v>545</v>
      </c>
      <c r="C107" s="220"/>
      <c r="D107" s="220"/>
    </row>
    <row r="108" spans="1:4" ht="15.6" customHeight="1">
      <c r="A108" s="251" t="s">
        <v>546</v>
      </c>
      <c r="B108" s="255" t="s">
        <v>547</v>
      </c>
      <c r="C108" s="220"/>
      <c r="D108" s="220"/>
    </row>
    <row r="109" spans="1:4" ht="15.6" customHeight="1">
      <c r="A109" s="251" t="s">
        <v>548</v>
      </c>
      <c r="B109" s="255" t="s">
        <v>549</v>
      </c>
      <c r="C109" s="220"/>
      <c r="D109" s="220"/>
    </row>
    <row r="110" spans="1:4" ht="18.75">
      <c r="A110" s="250">
        <v>3</v>
      </c>
      <c r="B110" s="257" t="s">
        <v>550</v>
      </c>
      <c r="C110" s="220"/>
      <c r="D110" s="220"/>
    </row>
    <row r="111" spans="1:4" ht="15.6" customHeight="1">
      <c r="A111" s="251" t="s">
        <v>551</v>
      </c>
      <c r="B111" s="255" t="s">
        <v>552</v>
      </c>
      <c r="C111" s="220"/>
      <c r="D111" s="220"/>
    </row>
    <row r="112" spans="1:4" ht="15.6" customHeight="1">
      <c r="A112" s="251" t="s">
        <v>553</v>
      </c>
      <c r="B112" s="255" t="s">
        <v>554</v>
      </c>
      <c r="C112" s="220"/>
      <c r="D112" s="220"/>
    </row>
    <row r="113" spans="1:4" ht="15.6" customHeight="1">
      <c r="A113" s="251" t="s">
        <v>555</v>
      </c>
      <c r="B113" s="255" t="s">
        <v>556</v>
      </c>
      <c r="C113" s="220"/>
      <c r="D113" s="220"/>
    </row>
    <row r="114" spans="1:4" ht="15.6" customHeight="1">
      <c r="A114" s="251" t="s">
        <v>557</v>
      </c>
      <c r="B114" s="255" t="s">
        <v>558</v>
      </c>
      <c r="C114" s="220"/>
      <c r="D114" s="220"/>
    </row>
    <row r="115" spans="1:4" ht="15.6" customHeight="1">
      <c r="A115" s="251" t="s">
        <v>559</v>
      </c>
      <c r="B115" s="255" t="s">
        <v>560</v>
      </c>
      <c r="C115" s="220"/>
      <c r="D115" s="220"/>
    </row>
    <row r="116" spans="1:4" ht="15.6" customHeight="1">
      <c r="A116" s="251" t="s">
        <v>561</v>
      </c>
      <c r="B116" s="255" t="s">
        <v>562</v>
      </c>
      <c r="C116" s="220"/>
      <c r="D116" s="220"/>
    </row>
    <row r="117" spans="1:4" ht="15.6" customHeight="1">
      <c r="A117" s="251" t="s">
        <v>563</v>
      </c>
      <c r="B117" s="255" t="s">
        <v>564</v>
      </c>
      <c r="C117" s="220"/>
      <c r="D117" s="220"/>
    </row>
    <row r="118" spans="1:4" ht="15.6" customHeight="1">
      <c r="A118" s="251" t="s">
        <v>565</v>
      </c>
      <c r="B118" s="255" t="s">
        <v>566</v>
      </c>
      <c r="C118" s="220"/>
      <c r="D118" s="220"/>
    </row>
    <row r="119" spans="1:4" ht="15.6" customHeight="1">
      <c r="A119" s="251" t="s">
        <v>567</v>
      </c>
      <c r="B119" s="255" t="s">
        <v>568</v>
      </c>
      <c r="C119" s="220"/>
      <c r="D119" s="220"/>
    </row>
    <row r="120" spans="1:4" ht="15.6" customHeight="1">
      <c r="A120" s="256" t="s">
        <v>569</v>
      </c>
      <c r="B120" s="258" t="s">
        <v>570</v>
      </c>
      <c r="C120" s="220"/>
      <c r="D120" s="220"/>
    </row>
    <row r="121" spans="1:4" ht="15.6" customHeight="1">
      <c r="A121" s="251" t="s">
        <v>571</v>
      </c>
      <c r="B121" s="255" t="s">
        <v>572</v>
      </c>
      <c r="C121" s="220"/>
      <c r="D121" s="220"/>
    </row>
    <row r="122" spans="1:4" ht="15.6" customHeight="1">
      <c r="A122" s="251" t="s">
        <v>573</v>
      </c>
      <c r="B122" s="255" t="s">
        <v>574</v>
      </c>
      <c r="C122" s="220"/>
      <c r="D122" s="220"/>
    </row>
    <row r="123" spans="1:4" ht="15.6" customHeight="1">
      <c r="A123" s="251" t="s">
        <v>575</v>
      </c>
      <c r="B123" s="255" t="s">
        <v>576</v>
      </c>
      <c r="C123" s="220"/>
      <c r="D123" s="220"/>
    </row>
    <row r="124" spans="1:4" ht="15.6" customHeight="1">
      <c r="A124" s="251" t="s">
        <v>577</v>
      </c>
      <c r="B124" s="255" t="s">
        <v>578</v>
      </c>
      <c r="C124" s="220"/>
      <c r="D124" s="220"/>
    </row>
    <row r="125" spans="1:4" ht="15.6" customHeight="1">
      <c r="A125" s="251" t="s">
        <v>579</v>
      </c>
      <c r="B125" s="255" t="s">
        <v>580</v>
      </c>
      <c r="C125" s="220"/>
      <c r="D125" s="220"/>
    </row>
    <row r="126" spans="1:4" ht="15.6" customHeight="1">
      <c r="A126" s="251" t="s">
        <v>581</v>
      </c>
      <c r="B126" s="255" t="s">
        <v>582</v>
      </c>
      <c r="C126" s="220"/>
      <c r="D126" s="220"/>
    </row>
    <row r="127" spans="1:4" ht="15.6" customHeight="1">
      <c r="A127" s="251" t="s">
        <v>583</v>
      </c>
      <c r="B127" s="259" t="s">
        <v>584</v>
      </c>
      <c r="C127" s="220"/>
      <c r="D127" s="220"/>
    </row>
    <row r="128" spans="1:4" ht="15.6" customHeight="1">
      <c r="A128" s="251" t="s">
        <v>585</v>
      </c>
      <c r="B128" s="255" t="s">
        <v>586</v>
      </c>
      <c r="C128" s="220">
        <v>2</v>
      </c>
      <c r="D128" s="220">
        <v>0</v>
      </c>
    </row>
    <row r="129" spans="1:4" ht="15.6" customHeight="1">
      <c r="A129" s="251" t="s">
        <v>587</v>
      </c>
      <c r="B129" s="255" t="s">
        <v>588</v>
      </c>
      <c r="C129" s="220">
        <v>4</v>
      </c>
      <c r="D129" s="220">
        <v>2</v>
      </c>
    </row>
    <row r="130" spans="1:4" ht="15.6" customHeight="1">
      <c r="A130" s="251" t="s">
        <v>589</v>
      </c>
      <c r="B130" s="255" t="s">
        <v>590</v>
      </c>
      <c r="C130" s="220">
        <v>1</v>
      </c>
      <c r="D130" s="220">
        <v>1</v>
      </c>
    </row>
    <row r="131" spans="1:4" ht="15.6" customHeight="1">
      <c r="A131" s="251" t="s">
        <v>591</v>
      </c>
      <c r="B131" s="255" t="s">
        <v>592</v>
      </c>
      <c r="C131" s="220">
        <v>1</v>
      </c>
      <c r="D131" s="220">
        <v>1</v>
      </c>
    </row>
    <row r="132" spans="1:4" ht="15.6" customHeight="1">
      <c r="A132" s="251" t="s">
        <v>593</v>
      </c>
      <c r="B132" s="255" t="s">
        <v>594</v>
      </c>
      <c r="C132" s="220">
        <v>27</v>
      </c>
      <c r="D132" s="220">
        <v>23</v>
      </c>
    </row>
    <row r="133" spans="1:4" ht="15.6" customHeight="1">
      <c r="A133" s="251" t="s">
        <v>595</v>
      </c>
      <c r="B133" s="255" t="s">
        <v>596</v>
      </c>
      <c r="C133" s="220"/>
      <c r="D133" s="220"/>
    </row>
    <row r="134" spans="1:4" ht="15.6" customHeight="1">
      <c r="A134" s="251" t="s">
        <v>597</v>
      </c>
      <c r="B134" s="255" t="s">
        <v>598</v>
      </c>
      <c r="C134" s="220"/>
      <c r="D134" s="220">
        <v>1</v>
      </c>
    </row>
    <row r="135" spans="1:4" ht="15.6" customHeight="1">
      <c r="A135" s="251" t="s">
        <v>599</v>
      </c>
      <c r="B135" s="255" t="s">
        <v>600</v>
      </c>
      <c r="C135" s="220">
        <v>6</v>
      </c>
      <c r="D135" s="220">
        <v>0</v>
      </c>
    </row>
    <row r="136" spans="1:4" ht="15.6" customHeight="1">
      <c r="A136" s="251" t="s">
        <v>601</v>
      </c>
      <c r="B136" s="255" t="s">
        <v>602</v>
      </c>
      <c r="C136" s="220">
        <v>19</v>
      </c>
      <c r="D136" s="220">
        <v>15</v>
      </c>
    </row>
    <row r="137" spans="1:4" ht="15.6" customHeight="1">
      <c r="A137" s="251" t="s">
        <v>603</v>
      </c>
      <c r="B137" s="259" t="s">
        <v>604</v>
      </c>
      <c r="C137" s="220"/>
      <c r="D137" s="220"/>
    </row>
    <row r="138" spans="1:4" ht="15.6" customHeight="1">
      <c r="A138" s="251" t="s">
        <v>605</v>
      </c>
      <c r="B138" s="259" t="s">
        <v>606</v>
      </c>
      <c r="C138" s="220"/>
      <c r="D138" s="220"/>
    </row>
    <row r="139" spans="1:4" ht="18.75">
      <c r="A139" s="250">
        <v>4</v>
      </c>
      <c r="B139" s="257" t="s">
        <v>607</v>
      </c>
      <c r="C139" s="220"/>
      <c r="D139" s="220"/>
    </row>
    <row r="140" spans="1:4" ht="15.6" customHeight="1">
      <c r="A140" s="251" t="s">
        <v>608</v>
      </c>
      <c r="B140" s="255" t="s">
        <v>609</v>
      </c>
      <c r="C140" s="220">
        <v>108</v>
      </c>
      <c r="D140" s="220">
        <v>54</v>
      </c>
    </row>
    <row r="141" spans="1:4" ht="15.6" customHeight="1">
      <c r="A141" s="251" t="s">
        <v>610</v>
      </c>
      <c r="B141" s="255" t="s">
        <v>611</v>
      </c>
      <c r="C141" s="220">
        <v>944</v>
      </c>
      <c r="D141" s="220">
        <v>520</v>
      </c>
    </row>
    <row r="142" spans="1:4" ht="15.6" customHeight="1">
      <c r="A142" s="251" t="s">
        <v>612</v>
      </c>
      <c r="B142" s="255" t="s">
        <v>613</v>
      </c>
      <c r="C142" s="220">
        <v>44</v>
      </c>
      <c r="D142" s="220">
        <v>94</v>
      </c>
    </row>
    <row r="143" spans="1:4" ht="15.6" customHeight="1">
      <c r="A143" s="251" t="s">
        <v>614</v>
      </c>
      <c r="B143" s="255" t="s">
        <v>615</v>
      </c>
      <c r="C143" s="220">
        <v>49</v>
      </c>
      <c r="D143" s="220">
        <v>106</v>
      </c>
    </row>
    <row r="144" spans="1:4" ht="15.6" customHeight="1">
      <c r="A144" s="251" t="s">
        <v>616</v>
      </c>
      <c r="B144" s="255" t="s">
        <v>617</v>
      </c>
      <c r="C144" s="220">
        <v>74</v>
      </c>
      <c r="D144" s="220">
        <v>139</v>
      </c>
    </row>
    <row r="145" spans="1:4" ht="15.6" customHeight="1">
      <c r="A145" s="251" t="s">
        <v>618</v>
      </c>
      <c r="B145" s="255" t="s">
        <v>619</v>
      </c>
      <c r="C145" s="220">
        <v>99</v>
      </c>
      <c r="D145" s="220">
        <v>22</v>
      </c>
    </row>
    <row r="146" spans="1:4" ht="15.6" customHeight="1">
      <c r="A146" s="251" t="s">
        <v>620</v>
      </c>
      <c r="B146" s="255" t="s">
        <v>621</v>
      </c>
      <c r="C146" s="220">
        <v>37</v>
      </c>
      <c r="D146" s="220">
        <v>6</v>
      </c>
    </row>
    <row r="147" spans="1:4" ht="15.6" customHeight="1">
      <c r="A147" s="251" t="s">
        <v>622</v>
      </c>
      <c r="B147" s="255" t="s">
        <v>623</v>
      </c>
      <c r="C147" s="220">
        <v>53</v>
      </c>
      <c r="D147" s="220">
        <v>112</v>
      </c>
    </row>
    <row r="148" spans="1:4" ht="15.6" customHeight="1">
      <c r="A148" s="251" t="s">
        <v>624</v>
      </c>
      <c r="B148" s="255" t="s">
        <v>625</v>
      </c>
      <c r="C148" s="220">
        <v>298</v>
      </c>
      <c r="D148" s="220">
        <v>212</v>
      </c>
    </row>
    <row r="149" spans="1:4" ht="15.6" customHeight="1">
      <c r="A149" s="251" t="s">
        <v>626</v>
      </c>
      <c r="B149" s="255" t="s">
        <v>627</v>
      </c>
      <c r="C149" s="220">
        <v>1287</v>
      </c>
      <c r="D149" s="220">
        <v>907</v>
      </c>
    </row>
    <row r="150" spans="1:4" ht="15.6" customHeight="1">
      <c r="A150" s="251" t="s">
        <v>628</v>
      </c>
      <c r="B150" s="255" t="s">
        <v>629</v>
      </c>
      <c r="C150" s="220">
        <v>670</v>
      </c>
      <c r="D150" s="220">
        <v>143</v>
      </c>
    </row>
    <row r="151" spans="1:4" ht="15.6" customHeight="1">
      <c r="A151" s="251" t="s">
        <v>630</v>
      </c>
      <c r="B151" s="255" t="s">
        <v>631</v>
      </c>
      <c r="C151" s="220">
        <v>62</v>
      </c>
      <c r="D151" s="220">
        <v>12</v>
      </c>
    </row>
    <row r="152" spans="1:4" ht="15.6" customHeight="1">
      <c r="A152" s="251" t="s">
        <v>632</v>
      </c>
      <c r="B152" s="255" t="s">
        <v>633</v>
      </c>
      <c r="C152" s="220">
        <v>70</v>
      </c>
      <c r="D152" s="220">
        <v>117</v>
      </c>
    </row>
    <row r="153" spans="1:4" ht="15.6" customHeight="1">
      <c r="A153" s="251" t="s">
        <v>634</v>
      </c>
      <c r="B153" s="255" t="s">
        <v>635</v>
      </c>
      <c r="C153" s="220">
        <v>79</v>
      </c>
      <c r="D153" s="220">
        <v>58</v>
      </c>
    </row>
    <row r="154" spans="1:4" ht="15.6" customHeight="1">
      <c r="A154" s="251" t="s">
        <v>636</v>
      </c>
      <c r="B154" s="255" t="s">
        <v>637</v>
      </c>
      <c r="C154" s="220">
        <v>130</v>
      </c>
      <c r="D154" s="220">
        <v>123</v>
      </c>
    </row>
    <row r="155" spans="1:4" ht="15.6" customHeight="1">
      <c r="A155" s="251" t="s">
        <v>638</v>
      </c>
      <c r="B155" s="255" t="s">
        <v>639</v>
      </c>
      <c r="C155" s="220">
        <v>384</v>
      </c>
      <c r="D155" s="220">
        <v>209</v>
      </c>
    </row>
    <row r="156" spans="1:4" ht="15.6" customHeight="1">
      <c r="A156" s="251" t="s">
        <v>640</v>
      </c>
      <c r="B156" s="255" t="s">
        <v>641</v>
      </c>
      <c r="C156" s="220">
        <v>372</v>
      </c>
      <c r="D156" s="220">
        <v>381</v>
      </c>
    </row>
    <row r="157" spans="1:4" ht="15.6" customHeight="1">
      <c r="A157" s="251" t="s">
        <v>642</v>
      </c>
      <c r="B157" s="255" t="s">
        <v>643</v>
      </c>
      <c r="C157" s="220">
        <v>167</v>
      </c>
      <c r="D157" s="220">
        <v>217</v>
      </c>
    </row>
    <row r="158" spans="1:4" ht="15.6" customHeight="1">
      <c r="A158" s="251" t="s">
        <v>644</v>
      </c>
      <c r="B158" s="255" t="s">
        <v>645</v>
      </c>
      <c r="C158" s="220">
        <v>184</v>
      </c>
      <c r="D158" s="220">
        <v>67</v>
      </c>
    </row>
    <row r="159" spans="1:4" ht="15.6" customHeight="1">
      <c r="A159" s="251" t="s">
        <v>646</v>
      </c>
      <c r="B159" s="255" t="s">
        <v>647</v>
      </c>
      <c r="C159" s="220">
        <v>248</v>
      </c>
      <c r="D159" s="220">
        <v>87</v>
      </c>
    </row>
    <row r="160" spans="1:4" ht="15.6" customHeight="1">
      <c r="A160" s="251" t="s">
        <v>648</v>
      </c>
      <c r="B160" s="255" t="s">
        <v>649</v>
      </c>
      <c r="C160" s="220">
        <v>170</v>
      </c>
      <c r="D160" s="220">
        <v>106</v>
      </c>
    </row>
    <row r="161" spans="1:4" ht="15.6" customHeight="1">
      <c r="A161" s="251" t="s">
        <v>650</v>
      </c>
      <c r="B161" s="255" t="s">
        <v>651</v>
      </c>
      <c r="C161" s="220">
        <v>401</v>
      </c>
      <c r="D161" s="220">
        <v>168</v>
      </c>
    </row>
    <row r="162" spans="1:4" ht="15.6" customHeight="1">
      <c r="A162" s="251" t="s">
        <v>652</v>
      </c>
      <c r="B162" s="255" t="s">
        <v>653</v>
      </c>
      <c r="C162" s="220">
        <v>646</v>
      </c>
      <c r="D162" s="220">
        <v>378</v>
      </c>
    </row>
    <row r="163" spans="1:4" ht="15.6" customHeight="1">
      <c r="A163" s="251" t="s">
        <v>654</v>
      </c>
      <c r="B163" s="255" t="s">
        <v>655</v>
      </c>
      <c r="C163" s="220"/>
      <c r="D163" s="220"/>
    </row>
    <row r="164" spans="1:4" ht="15.6" customHeight="1">
      <c r="A164" s="251" t="s">
        <v>656</v>
      </c>
      <c r="B164" s="255" t="s">
        <v>657</v>
      </c>
      <c r="C164" s="220">
        <v>3</v>
      </c>
      <c r="D164" s="220">
        <v>10</v>
      </c>
    </row>
    <row r="165" spans="1:4" ht="15.6" customHeight="1">
      <c r="A165" s="251" t="s">
        <v>658</v>
      </c>
      <c r="B165" s="255" t="s">
        <v>659</v>
      </c>
      <c r="C165" s="220">
        <v>57</v>
      </c>
      <c r="D165" s="220">
        <v>46</v>
      </c>
    </row>
    <row r="166" spans="1:4" ht="15.6" customHeight="1">
      <c r="A166" s="251" t="s">
        <v>660</v>
      </c>
      <c r="B166" s="255" t="s">
        <v>661</v>
      </c>
      <c r="C166" s="220">
        <v>27</v>
      </c>
      <c r="D166" s="220">
        <v>12</v>
      </c>
    </row>
    <row r="167" spans="1:4" ht="15.6" customHeight="1">
      <c r="A167" s="251" t="s">
        <v>662</v>
      </c>
      <c r="B167" s="255" t="s">
        <v>663</v>
      </c>
      <c r="C167" s="220">
        <v>37</v>
      </c>
      <c r="D167" s="220">
        <v>22</v>
      </c>
    </row>
    <row r="168" spans="1:4" ht="15.6" customHeight="1">
      <c r="A168" s="251" t="s">
        <v>664</v>
      </c>
      <c r="B168" s="255" t="s">
        <v>665</v>
      </c>
      <c r="C168" s="220">
        <v>32</v>
      </c>
      <c r="D168" s="220">
        <v>7</v>
      </c>
    </row>
    <row r="169" spans="1:4" ht="15.6" customHeight="1">
      <c r="A169" s="251" t="s">
        <v>666</v>
      </c>
      <c r="B169" s="255" t="s">
        <v>667</v>
      </c>
      <c r="C169" s="220">
        <v>113</v>
      </c>
      <c r="D169" s="220">
        <v>30</v>
      </c>
    </row>
    <row r="170" spans="1:4" ht="15.6" customHeight="1">
      <c r="A170" s="251" t="s">
        <v>668</v>
      </c>
      <c r="B170" s="255" t="s">
        <v>669</v>
      </c>
      <c r="C170" s="220">
        <v>165</v>
      </c>
      <c r="D170" s="220">
        <v>76</v>
      </c>
    </row>
    <row r="171" spans="1:4" ht="15.6" customHeight="1">
      <c r="A171" s="251" t="s">
        <v>670</v>
      </c>
      <c r="B171" s="255" t="s">
        <v>671</v>
      </c>
      <c r="C171" s="220">
        <v>274</v>
      </c>
      <c r="D171" s="220">
        <v>429</v>
      </c>
    </row>
    <row r="172" spans="1:4" ht="15.6" customHeight="1">
      <c r="A172" s="251" t="s">
        <v>672</v>
      </c>
      <c r="B172" s="255" t="s">
        <v>673</v>
      </c>
      <c r="C172" s="220">
        <v>7</v>
      </c>
      <c r="D172" s="220">
        <v>2</v>
      </c>
    </row>
    <row r="173" spans="1:4" ht="15.6" customHeight="1">
      <c r="A173" s="251" t="s">
        <v>674</v>
      </c>
      <c r="B173" s="255" t="s">
        <v>675</v>
      </c>
      <c r="C173" s="220">
        <v>5</v>
      </c>
      <c r="D173" s="220">
        <v>0</v>
      </c>
    </row>
    <row r="174" spans="1:4" ht="15.6" customHeight="1">
      <c r="A174" s="251" t="s">
        <v>676</v>
      </c>
      <c r="B174" s="255" t="s">
        <v>677</v>
      </c>
      <c r="C174" s="220">
        <v>337</v>
      </c>
      <c r="D174" s="220">
        <v>158</v>
      </c>
    </row>
    <row r="175" spans="1:4" ht="15.6" customHeight="1">
      <c r="A175" s="251" t="s">
        <v>678</v>
      </c>
      <c r="B175" s="258" t="s">
        <v>679</v>
      </c>
      <c r="C175" s="220">
        <v>1349</v>
      </c>
      <c r="D175" s="220">
        <v>1393</v>
      </c>
    </row>
    <row r="176" spans="1:4" ht="15.6" customHeight="1">
      <c r="A176" s="251" t="s">
        <v>680</v>
      </c>
      <c r="B176" s="255" t="s">
        <v>681</v>
      </c>
      <c r="C176" s="220"/>
      <c r="D176" s="220"/>
    </row>
    <row r="177" spans="1:4" ht="15.6" customHeight="1">
      <c r="A177" s="251" t="s">
        <v>682</v>
      </c>
      <c r="B177" s="255" t="s">
        <v>683</v>
      </c>
      <c r="C177" s="220">
        <v>21</v>
      </c>
      <c r="D177" s="220">
        <v>12</v>
      </c>
    </row>
    <row r="178" spans="1:4" ht="15.6" customHeight="1">
      <c r="A178" s="251" t="s">
        <v>684</v>
      </c>
      <c r="B178" s="255" t="s">
        <v>685</v>
      </c>
      <c r="C178" s="220">
        <v>45</v>
      </c>
      <c r="D178" s="220">
        <v>23</v>
      </c>
    </row>
    <row r="179" spans="1:4" ht="15.6" customHeight="1">
      <c r="A179" s="251" t="s">
        <v>686</v>
      </c>
      <c r="B179" s="255" t="s">
        <v>687</v>
      </c>
      <c r="C179" s="220">
        <v>37</v>
      </c>
      <c r="D179" s="220">
        <v>26</v>
      </c>
    </row>
    <row r="180" spans="1:4" ht="15.6" customHeight="1">
      <c r="A180" s="251" t="s">
        <v>688</v>
      </c>
      <c r="B180" s="255" t="s">
        <v>689</v>
      </c>
      <c r="C180" s="220">
        <v>21</v>
      </c>
      <c r="D180" s="220">
        <v>10</v>
      </c>
    </row>
    <row r="181" spans="1:4" ht="15.6" customHeight="1">
      <c r="A181" s="251" t="s">
        <v>690</v>
      </c>
      <c r="B181" s="255" t="s">
        <v>691</v>
      </c>
      <c r="C181" s="220">
        <v>34</v>
      </c>
      <c r="D181" s="220">
        <v>50</v>
      </c>
    </row>
    <row r="182" spans="1:4" ht="15.6" customHeight="1">
      <c r="A182" s="251" t="s">
        <v>692</v>
      </c>
      <c r="B182" s="255" t="s">
        <v>693</v>
      </c>
      <c r="C182" s="220">
        <v>52</v>
      </c>
      <c r="D182" s="220">
        <v>291</v>
      </c>
    </row>
    <row r="183" spans="1:4" ht="15.6" customHeight="1">
      <c r="A183" s="251" t="s">
        <v>694</v>
      </c>
      <c r="B183" s="255" t="s">
        <v>695</v>
      </c>
      <c r="C183" s="220">
        <v>24</v>
      </c>
      <c r="D183" s="220">
        <v>15</v>
      </c>
    </row>
    <row r="184" spans="1:4" ht="15.6" customHeight="1">
      <c r="A184" s="251" t="s">
        <v>696</v>
      </c>
      <c r="B184" s="255" t="s">
        <v>697</v>
      </c>
      <c r="C184" s="220">
        <v>119</v>
      </c>
      <c r="D184" s="220">
        <v>96</v>
      </c>
    </row>
    <row r="185" spans="1:4" ht="15.6" customHeight="1">
      <c r="A185" s="251" t="s">
        <v>698</v>
      </c>
      <c r="B185" s="255" t="s">
        <v>699</v>
      </c>
      <c r="C185" s="220">
        <v>90</v>
      </c>
      <c r="D185" s="220">
        <v>163</v>
      </c>
    </row>
    <row r="186" spans="1:4" ht="15.6" customHeight="1">
      <c r="A186" s="251" t="s">
        <v>700</v>
      </c>
      <c r="B186" s="255" t="s">
        <v>701</v>
      </c>
      <c r="C186" s="220">
        <v>147</v>
      </c>
      <c r="D186" s="220">
        <v>47</v>
      </c>
    </row>
    <row r="187" spans="1:4" ht="18.75">
      <c r="A187" s="250">
        <v>5</v>
      </c>
      <c r="B187" s="257" t="s">
        <v>702</v>
      </c>
      <c r="C187" s="220"/>
      <c r="D187" s="220"/>
    </row>
    <row r="188" spans="1:4" ht="15.6" customHeight="1">
      <c r="A188" s="251" t="s">
        <v>703</v>
      </c>
      <c r="B188" s="255" t="s">
        <v>704</v>
      </c>
      <c r="C188" s="220"/>
      <c r="D188" s="220"/>
    </row>
    <row r="189" spans="1:4" ht="15.6" customHeight="1">
      <c r="A189" s="251" t="s">
        <v>705</v>
      </c>
      <c r="B189" s="255" t="s">
        <v>706</v>
      </c>
      <c r="C189" s="220"/>
      <c r="D189" s="220"/>
    </row>
    <row r="190" spans="1:4" ht="15.6" customHeight="1">
      <c r="A190" s="251" t="s">
        <v>707</v>
      </c>
      <c r="B190" s="255" t="s">
        <v>708</v>
      </c>
      <c r="C190" s="220"/>
      <c r="D190" s="220"/>
    </row>
    <row r="191" spans="1:4" ht="25.5">
      <c r="A191" s="256" t="s">
        <v>709</v>
      </c>
      <c r="B191" s="258" t="s">
        <v>710</v>
      </c>
      <c r="C191" s="220"/>
      <c r="D191" s="220"/>
    </row>
    <row r="192" spans="1:4" ht="25.5">
      <c r="A192" s="256" t="s">
        <v>711</v>
      </c>
      <c r="B192" s="258" t="s">
        <v>712</v>
      </c>
      <c r="C192" s="220"/>
      <c r="D192" s="220"/>
    </row>
    <row r="193" spans="1:4" ht="25.5">
      <c r="A193" s="256" t="s">
        <v>713</v>
      </c>
      <c r="B193" s="258" t="s">
        <v>710</v>
      </c>
      <c r="C193" s="220"/>
      <c r="D193" s="220"/>
    </row>
    <row r="194" spans="1:4" ht="25.5">
      <c r="A194" s="256" t="s">
        <v>714</v>
      </c>
      <c r="B194" s="258" t="s">
        <v>715</v>
      </c>
      <c r="C194" s="220"/>
      <c r="D194" s="220"/>
    </row>
    <row r="195" spans="1:4" ht="16.149999999999999" customHeight="1">
      <c r="A195" s="251" t="s">
        <v>716</v>
      </c>
      <c r="B195" s="255" t="s">
        <v>717</v>
      </c>
      <c r="C195" s="220"/>
      <c r="D195" s="220"/>
    </row>
    <row r="196" spans="1:4" ht="16.149999999999999" customHeight="1">
      <c r="A196" s="251" t="s">
        <v>718</v>
      </c>
      <c r="B196" s="255" t="s">
        <v>719</v>
      </c>
      <c r="C196" s="220"/>
      <c r="D196" s="220"/>
    </row>
    <row r="197" spans="1:4" ht="16.149999999999999" customHeight="1">
      <c r="A197" s="251" t="s">
        <v>720</v>
      </c>
      <c r="B197" s="255" t="s">
        <v>721</v>
      </c>
      <c r="C197" s="220"/>
      <c r="D197" s="220"/>
    </row>
    <row r="198" spans="1:4" ht="16.149999999999999" customHeight="1">
      <c r="A198" s="251" t="s">
        <v>722</v>
      </c>
      <c r="B198" s="255" t="s">
        <v>723</v>
      </c>
      <c r="C198" s="220"/>
      <c r="D198" s="220"/>
    </row>
    <row r="199" spans="1:4" ht="25.5">
      <c r="A199" s="251" t="s">
        <v>724</v>
      </c>
      <c r="B199" s="255" t="s">
        <v>725</v>
      </c>
      <c r="C199" s="220"/>
      <c r="D199" s="220"/>
    </row>
    <row r="200" spans="1:4" ht="25.5">
      <c r="A200" s="251" t="s">
        <v>726</v>
      </c>
      <c r="B200" s="255" t="s">
        <v>727</v>
      </c>
      <c r="C200" s="220"/>
      <c r="D200" s="220"/>
    </row>
    <row r="201" spans="1:4" ht="25.5">
      <c r="A201" s="251" t="s">
        <v>728</v>
      </c>
      <c r="B201" s="255" t="s">
        <v>729</v>
      </c>
      <c r="C201" s="220"/>
      <c r="D201" s="220"/>
    </row>
    <row r="202" spans="1:4" ht="15.6" customHeight="1">
      <c r="A202" s="251" t="s">
        <v>730</v>
      </c>
      <c r="B202" s="255" t="s">
        <v>731</v>
      </c>
      <c r="C202" s="220"/>
      <c r="D202" s="220"/>
    </row>
    <row r="203" spans="1:4" ht="15.6" customHeight="1">
      <c r="A203" s="251" t="s">
        <v>732</v>
      </c>
      <c r="B203" s="255" t="s">
        <v>733</v>
      </c>
      <c r="C203" s="220"/>
      <c r="D203" s="220"/>
    </row>
    <row r="204" spans="1:4" ht="15.6" customHeight="1">
      <c r="A204" s="251" t="s">
        <v>734</v>
      </c>
      <c r="B204" s="255" t="s">
        <v>735</v>
      </c>
      <c r="C204" s="220"/>
      <c r="D204" s="220"/>
    </row>
    <row r="205" spans="1:4" ht="15.6" customHeight="1">
      <c r="A205" s="251" t="s">
        <v>736</v>
      </c>
      <c r="B205" s="255" t="s">
        <v>737</v>
      </c>
      <c r="C205" s="220"/>
      <c r="D205" s="220"/>
    </row>
    <row r="206" spans="1:4" ht="15.6" customHeight="1">
      <c r="A206" s="251" t="s">
        <v>738</v>
      </c>
      <c r="B206" s="255" t="s">
        <v>739</v>
      </c>
      <c r="C206" s="220"/>
      <c r="D206" s="220">
        <v>1</v>
      </c>
    </row>
    <row r="207" spans="1:4" ht="15.6" customHeight="1">
      <c r="A207" s="251" t="s">
        <v>740</v>
      </c>
      <c r="B207" s="255" t="s">
        <v>741</v>
      </c>
      <c r="C207" s="220"/>
      <c r="D207" s="220"/>
    </row>
    <row r="208" spans="1:4" ht="15.6" customHeight="1">
      <c r="A208" s="251" t="s">
        <v>742</v>
      </c>
      <c r="B208" s="255" t="s">
        <v>743</v>
      </c>
      <c r="C208" s="220"/>
      <c r="D208" s="220"/>
    </row>
    <row r="209" spans="1:4" ht="15.6" customHeight="1">
      <c r="A209" s="251" t="s">
        <v>744</v>
      </c>
      <c r="B209" s="255" t="s">
        <v>745</v>
      </c>
      <c r="C209" s="220"/>
      <c r="D209" s="220"/>
    </row>
    <row r="210" spans="1:4" ht="15.6" customHeight="1">
      <c r="A210" s="251" t="s">
        <v>746</v>
      </c>
      <c r="B210" s="255" t="s">
        <v>747</v>
      </c>
      <c r="C210" s="220"/>
      <c r="D210" s="220"/>
    </row>
    <row r="211" spans="1:4" ht="15.6" customHeight="1">
      <c r="A211" s="251" t="s">
        <v>748</v>
      </c>
      <c r="B211" s="255" t="s">
        <v>749</v>
      </c>
      <c r="C211" s="220"/>
      <c r="D211" s="220"/>
    </row>
    <row r="212" spans="1:4" ht="15.6" customHeight="1">
      <c r="A212" s="251" t="s">
        <v>750</v>
      </c>
      <c r="B212" s="255" t="s">
        <v>751</v>
      </c>
      <c r="C212" s="220"/>
      <c r="D212" s="220"/>
    </row>
    <row r="213" spans="1:4" ht="15.6" customHeight="1">
      <c r="A213" s="256" t="s">
        <v>752</v>
      </c>
      <c r="B213" s="258" t="s">
        <v>753</v>
      </c>
      <c r="C213" s="220"/>
      <c r="D213" s="220"/>
    </row>
    <row r="214" spans="1:4" ht="15.6" customHeight="1">
      <c r="A214" s="256" t="s">
        <v>754</v>
      </c>
      <c r="B214" s="258" t="s">
        <v>755</v>
      </c>
      <c r="C214" s="220"/>
      <c r="D214" s="220"/>
    </row>
    <row r="215" spans="1:4" ht="25.5">
      <c r="A215" s="251" t="s">
        <v>756</v>
      </c>
      <c r="B215" s="255" t="s">
        <v>3793</v>
      </c>
      <c r="C215" s="220">
        <v>13</v>
      </c>
      <c r="D215" s="220">
        <v>4</v>
      </c>
    </row>
    <row r="216" spans="1:4" ht="18.600000000000001" customHeight="1">
      <c r="A216" s="251" t="s">
        <v>757</v>
      </c>
      <c r="B216" s="255" t="s">
        <v>758</v>
      </c>
      <c r="C216" s="220">
        <v>6</v>
      </c>
      <c r="D216" s="220">
        <v>7</v>
      </c>
    </row>
    <row r="217" spans="1:4" ht="25.5">
      <c r="A217" s="251" t="s">
        <v>759</v>
      </c>
      <c r="B217" s="255" t="s">
        <v>760</v>
      </c>
      <c r="C217" s="220">
        <v>8</v>
      </c>
      <c r="D217" s="220">
        <v>2</v>
      </c>
    </row>
    <row r="218" spans="1:4" ht="25.5">
      <c r="A218" s="251" t="s">
        <v>761</v>
      </c>
      <c r="B218" s="255" t="s">
        <v>762</v>
      </c>
      <c r="C218" s="220"/>
      <c r="D218" s="220"/>
    </row>
    <row r="219" spans="1:4" ht="25.5">
      <c r="A219" s="251" t="s">
        <v>763</v>
      </c>
      <c r="B219" s="255" t="s">
        <v>764</v>
      </c>
      <c r="C219" s="220"/>
      <c r="D219" s="220"/>
    </row>
    <row r="220" spans="1:4" ht="15.6" customHeight="1">
      <c r="A220" s="256" t="s">
        <v>765</v>
      </c>
      <c r="B220" s="258" t="s">
        <v>766</v>
      </c>
      <c r="C220" s="220"/>
      <c r="D220" s="220"/>
    </row>
    <row r="221" spans="1:4" ht="15.6" customHeight="1">
      <c r="A221" s="256" t="s">
        <v>767</v>
      </c>
      <c r="B221" s="258" t="s">
        <v>768</v>
      </c>
      <c r="C221" s="220"/>
      <c r="D221" s="220"/>
    </row>
    <row r="222" spans="1:4" ht="15.6" customHeight="1">
      <c r="A222" s="251" t="s">
        <v>769</v>
      </c>
      <c r="B222" s="259" t="s">
        <v>770</v>
      </c>
      <c r="C222" s="220"/>
      <c r="D222" s="220"/>
    </row>
    <row r="223" spans="1:4" ht="15.6" customHeight="1">
      <c r="A223" s="251" t="s">
        <v>771</v>
      </c>
      <c r="B223" s="259" t="s">
        <v>770</v>
      </c>
      <c r="C223" s="220"/>
      <c r="D223" s="220"/>
    </row>
    <row r="224" spans="1:4" ht="15.6" customHeight="1">
      <c r="A224" s="251" t="s">
        <v>772</v>
      </c>
      <c r="B224" s="259" t="s">
        <v>773</v>
      </c>
      <c r="C224" s="220"/>
      <c r="D224" s="220"/>
    </row>
    <row r="225" spans="1:4" ht="15.6" customHeight="1">
      <c r="A225" s="251" t="s">
        <v>774</v>
      </c>
      <c r="B225" s="259" t="s">
        <v>775</v>
      </c>
      <c r="C225" s="220"/>
      <c r="D225" s="220"/>
    </row>
    <row r="226" spans="1:4" ht="15.6" customHeight="1">
      <c r="A226" s="251" t="s">
        <v>776</v>
      </c>
      <c r="B226" s="255" t="s">
        <v>777</v>
      </c>
      <c r="C226" s="220"/>
      <c r="D226" s="220"/>
    </row>
    <row r="227" spans="1:4" ht="15.6" customHeight="1">
      <c r="A227" s="251" t="s">
        <v>778</v>
      </c>
      <c r="B227" s="255" t="s">
        <v>779</v>
      </c>
      <c r="C227" s="220"/>
      <c r="D227" s="220"/>
    </row>
    <row r="228" spans="1:4" ht="15.6" customHeight="1">
      <c r="A228" s="251" t="s">
        <v>780</v>
      </c>
      <c r="B228" s="255" t="s">
        <v>781</v>
      </c>
      <c r="C228" s="220"/>
      <c r="D228" s="220"/>
    </row>
    <row r="229" spans="1:4" ht="15.6" customHeight="1">
      <c r="A229" s="251" t="s">
        <v>782</v>
      </c>
      <c r="B229" s="255" t="s">
        <v>783</v>
      </c>
      <c r="C229" s="220">
        <v>2</v>
      </c>
      <c r="D229" s="220">
        <v>1</v>
      </c>
    </row>
    <row r="230" spans="1:4" ht="15.6" customHeight="1">
      <c r="A230" s="251" t="s">
        <v>784</v>
      </c>
      <c r="B230" s="255" t="s">
        <v>785</v>
      </c>
      <c r="C230" s="220">
        <v>3</v>
      </c>
      <c r="D230" s="220">
        <v>0</v>
      </c>
    </row>
    <row r="231" spans="1:4" ht="15.6" customHeight="1">
      <c r="A231" s="251" t="s">
        <v>786</v>
      </c>
      <c r="B231" s="255" t="s">
        <v>787</v>
      </c>
      <c r="C231" s="220"/>
      <c r="D231" s="220"/>
    </row>
    <row r="232" spans="1:4" ht="15.6" customHeight="1">
      <c r="A232" s="251" t="s">
        <v>788</v>
      </c>
      <c r="B232" s="255" t="s">
        <v>789</v>
      </c>
      <c r="C232" s="220"/>
      <c r="D232" s="220"/>
    </row>
    <row r="233" spans="1:4" ht="15.6" customHeight="1">
      <c r="A233" s="251" t="s">
        <v>790</v>
      </c>
      <c r="B233" s="255" t="s">
        <v>791</v>
      </c>
      <c r="C233" s="220"/>
      <c r="D233" s="220"/>
    </row>
    <row r="234" spans="1:4" ht="15.6" customHeight="1">
      <c r="A234" s="251" t="s">
        <v>792</v>
      </c>
      <c r="B234" s="255" t="s">
        <v>793</v>
      </c>
      <c r="C234" s="220">
        <v>5</v>
      </c>
      <c r="D234" s="220">
        <v>3</v>
      </c>
    </row>
    <row r="235" spans="1:4" ht="15.6" customHeight="1">
      <c r="A235" s="251" t="s">
        <v>794</v>
      </c>
      <c r="B235" s="255" t="s">
        <v>795</v>
      </c>
      <c r="C235" s="220">
        <v>2</v>
      </c>
      <c r="D235" s="220">
        <v>1</v>
      </c>
    </row>
    <row r="236" spans="1:4" ht="15.6" customHeight="1">
      <c r="A236" s="251" t="s">
        <v>796</v>
      </c>
      <c r="B236" s="255" t="s">
        <v>797</v>
      </c>
      <c r="C236" s="220"/>
      <c r="D236" s="220"/>
    </row>
    <row r="237" spans="1:4" ht="15.6" customHeight="1">
      <c r="A237" s="251" t="s">
        <v>798</v>
      </c>
      <c r="B237" s="255" t="s">
        <v>799</v>
      </c>
      <c r="C237" s="220"/>
      <c r="D237" s="220">
        <v>2</v>
      </c>
    </row>
    <row r="238" spans="1:4" ht="15.6" customHeight="1">
      <c r="A238" s="251" t="s">
        <v>800</v>
      </c>
      <c r="B238" s="255" t="s">
        <v>801</v>
      </c>
      <c r="C238" s="220">
        <v>1</v>
      </c>
      <c r="D238" s="220">
        <v>1</v>
      </c>
    </row>
    <row r="239" spans="1:4" ht="15.6" customHeight="1">
      <c r="A239" s="251" t="s">
        <v>802</v>
      </c>
      <c r="B239" s="255" t="s">
        <v>803</v>
      </c>
      <c r="C239" s="220">
        <v>1</v>
      </c>
      <c r="D239" s="220">
        <v>2</v>
      </c>
    </row>
    <row r="240" spans="1:4" ht="15.6" customHeight="1">
      <c r="A240" s="251" t="s">
        <v>804</v>
      </c>
      <c r="B240" s="255" t="s">
        <v>805</v>
      </c>
      <c r="C240" s="220">
        <v>1</v>
      </c>
      <c r="D240" s="220">
        <v>0</v>
      </c>
    </row>
    <row r="241" spans="1:4" ht="15.6" customHeight="1">
      <c r="A241" s="251" t="s">
        <v>806</v>
      </c>
      <c r="B241" s="255" t="s">
        <v>807</v>
      </c>
      <c r="C241" s="220">
        <v>1</v>
      </c>
      <c r="D241" s="220">
        <v>0</v>
      </c>
    </row>
    <row r="242" spans="1:4" ht="15.6" customHeight="1">
      <c r="A242" s="251" t="s">
        <v>808</v>
      </c>
      <c r="B242" s="255" t="s">
        <v>809</v>
      </c>
      <c r="C242" s="220">
        <v>3</v>
      </c>
      <c r="D242" s="220">
        <v>7</v>
      </c>
    </row>
    <row r="243" spans="1:4" ht="15.6" customHeight="1">
      <c r="A243" s="251" t="s">
        <v>810</v>
      </c>
      <c r="B243" s="255" t="s">
        <v>811</v>
      </c>
      <c r="C243" s="220">
        <v>7</v>
      </c>
      <c r="D243" s="220">
        <v>3</v>
      </c>
    </row>
    <row r="244" spans="1:4" ht="15.6" customHeight="1">
      <c r="A244" s="251" t="s">
        <v>812</v>
      </c>
      <c r="B244" s="255" t="s">
        <v>813</v>
      </c>
      <c r="C244" s="220">
        <v>1</v>
      </c>
      <c r="D244" s="220">
        <v>3</v>
      </c>
    </row>
    <row r="245" spans="1:4" ht="15.6" customHeight="1">
      <c r="A245" s="251" t="s">
        <v>814</v>
      </c>
      <c r="B245" s="255" t="s">
        <v>815</v>
      </c>
      <c r="C245" s="220">
        <v>7</v>
      </c>
      <c r="D245" s="220">
        <v>2</v>
      </c>
    </row>
    <row r="246" spans="1:4" ht="15.6" customHeight="1">
      <c r="A246" s="251" t="s">
        <v>816</v>
      </c>
      <c r="B246" s="255" t="s">
        <v>817</v>
      </c>
      <c r="C246" s="220"/>
      <c r="D246" s="220"/>
    </row>
    <row r="247" spans="1:4" ht="15.6" customHeight="1">
      <c r="A247" s="251" t="s">
        <v>818</v>
      </c>
      <c r="B247" s="255" t="s">
        <v>819</v>
      </c>
      <c r="C247" s="220"/>
      <c r="D247" s="220"/>
    </row>
    <row r="248" spans="1:4" ht="15.6" customHeight="1">
      <c r="A248" s="251" t="s">
        <v>820</v>
      </c>
      <c r="B248" s="255" t="s">
        <v>821</v>
      </c>
      <c r="C248" s="220">
        <v>6</v>
      </c>
      <c r="D248" s="220">
        <v>7</v>
      </c>
    </row>
    <row r="249" spans="1:4" ht="15.6" customHeight="1">
      <c r="A249" s="251" t="s">
        <v>822</v>
      </c>
      <c r="B249" s="255" t="s">
        <v>823</v>
      </c>
      <c r="C249" s="220">
        <v>1</v>
      </c>
      <c r="D249" s="220">
        <v>3</v>
      </c>
    </row>
    <row r="250" spans="1:4" ht="15.6" customHeight="1">
      <c r="A250" s="251" t="s">
        <v>824</v>
      </c>
      <c r="B250" s="255" t="s">
        <v>825</v>
      </c>
      <c r="C250" s="220">
        <v>3</v>
      </c>
      <c r="D250" s="220">
        <v>3</v>
      </c>
    </row>
    <row r="251" spans="1:4" ht="15.6" customHeight="1">
      <c r="A251" s="251" t="s">
        <v>826</v>
      </c>
      <c r="B251" s="255" t="s">
        <v>827</v>
      </c>
      <c r="C251" s="220"/>
      <c r="D251" s="220"/>
    </row>
    <row r="252" spans="1:4" ht="15.6" customHeight="1">
      <c r="A252" s="251" t="s">
        <v>828</v>
      </c>
      <c r="B252" s="255" t="s">
        <v>829</v>
      </c>
      <c r="C252" s="220">
        <v>4</v>
      </c>
      <c r="D252" s="220">
        <v>4</v>
      </c>
    </row>
    <row r="253" spans="1:4" ht="15.6" customHeight="1">
      <c r="A253" s="251" t="s">
        <v>830</v>
      </c>
      <c r="B253" s="255" t="s">
        <v>831</v>
      </c>
      <c r="C253" s="220">
        <v>4</v>
      </c>
      <c r="D253" s="220">
        <v>4</v>
      </c>
    </row>
    <row r="254" spans="1:4" ht="15.6" customHeight="1">
      <c r="A254" s="251" t="s">
        <v>832</v>
      </c>
      <c r="B254" s="255" t="s">
        <v>833</v>
      </c>
      <c r="C254" s="220">
        <v>2</v>
      </c>
      <c r="D254" s="220">
        <v>2</v>
      </c>
    </row>
    <row r="255" spans="1:4" ht="15.6" customHeight="1">
      <c r="A255" s="251" t="s">
        <v>834</v>
      </c>
      <c r="B255" s="255" t="s">
        <v>835</v>
      </c>
      <c r="C255" s="220"/>
      <c r="D255" s="220"/>
    </row>
    <row r="256" spans="1:4" ht="15.6" customHeight="1">
      <c r="A256" s="251" t="s">
        <v>836</v>
      </c>
      <c r="B256" s="255" t="s">
        <v>837</v>
      </c>
      <c r="C256" s="220"/>
      <c r="D256" s="220"/>
    </row>
    <row r="257" spans="1:4" ht="15.6" customHeight="1">
      <c r="A257" s="251" t="s">
        <v>838</v>
      </c>
      <c r="B257" s="255" t="s">
        <v>839</v>
      </c>
      <c r="C257" s="220"/>
      <c r="D257" s="220"/>
    </row>
    <row r="258" spans="1:4" ht="15.6" customHeight="1">
      <c r="A258" s="251" t="s">
        <v>840</v>
      </c>
      <c r="B258" s="259" t="s">
        <v>841</v>
      </c>
      <c r="C258" s="220"/>
      <c r="D258" s="220"/>
    </row>
    <row r="259" spans="1:4" ht="15.6" customHeight="1">
      <c r="A259" s="251" t="s">
        <v>842</v>
      </c>
      <c r="B259" s="259" t="s">
        <v>843</v>
      </c>
      <c r="C259" s="220"/>
      <c r="D259" s="220"/>
    </row>
    <row r="260" spans="1:4" ht="15.6" customHeight="1">
      <c r="A260" s="251" t="s">
        <v>844</v>
      </c>
      <c r="B260" s="259" t="s">
        <v>845</v>
      </c>
      <c r="C260" s="220"/>
      <c r="D260" s="220"/>
    </row>
    <row r="261" spans="1:4" ht="15.6" customHeight="1">
      <c r="A261" s="251" t="s">
        <v>846</v>
      </c>
      <c r="B261" s="259" t="s">
        <v>847</v>
      </c>
      <c r="C261" s="220"/>
      <c r="D261" s="220"/>
    </row>
    <row r="262" spans="1:4" ht="15.6" customHeight="1">
      <c r="A262" s="251" t="s">
        <v>848</v>
      </c>
      <c r="B262" s="255" t="s">
        <v>849</v>
      </c>
      <c r="C262" s="220"/>
      <c r="D262" s="220"/>
    </row>
    <row r="263" spans="1:4" ht="15.6" customHeight="1">
      <c r="A263" s="251" t="s">
        <v>850</v>
      </c>
      <c r="B263" s="255" t="s">
        <v>851</v>
      </c>
      <c r="C263" s="220">
        <v>5</v>
      </c>
      <c r="D263" s="220">
        <v>5</v>
      </c>
    </row>
    <row r="264" spans="1:4" ht="15.6" customHeight="1">
      <c r="A264" s="251" t="s">
        <v>852</v>
      </c>
      <c r="B264" s="259" t="s">
        <v>853</v>
      </c>
      <c r="C264" s="220">
        <v>23</v>
      </c>
      <c r="D264" s="220">
        <v>19</v>
      </c>
    </row>
    <row r="265" spans="1:4" ht="15.6" customHeight="1">
      <c r="A265" s="251" t="s">
        <v>854</v>
      </c>
      <c r="B265" s="259" t="s">
        <v>855</v>
      </c>
      <c r="C265" s="220">
        <v>4</v>
      </c>
      <c r="D265" s="220">
        <v>4</v>
      </c>
    </row>
    <row r="266" spans="1:4" ht="15.6" customHeight="1">
      <c r="A266" s="251" t="s">
        <v>856</v>
      </c>
      <c r="B266" s="259" t="s">
        <v>857</v>
      </c>
      <c r="C266" s="220">
        <v>2</v>
      </c>
      <c r="D266" s="220">
        <v>2</v>
      </c>
    </row>
    <row r="267" spans="1:4" ht="15.6" customHeight="1">
      <c r="A267" s="251" t="s">
        <v>858</v>
      </c>
      <c r="B267" s="259" t="s">
        <v>859</v>
      </c>
      <c r="C267" s="220"/>
      <c r="D267" s="220"/>
    </row>
    <row r="268" spans="1:4" ht="18.75">
      <c r="A268" s="250">
        <v>6</v>
      </c>
      <c r="B268" s="257" t="s">
        <v>860</v>
      </c>
      <c r="C268" s="220"/>
      <c r="D268" s="220"/>
    </row>
    <row r="269" spans="1:4" ht="15.6" customHeight="1">
      <c r="A269" s="251" t="s">
        <v>861</v>
      </c>
      <c r="B269" s="259" t="s">
        <v>862</v>
      </c>
      <c r="C269" s="220"/>
      <c r="D269" s="220"/>
    </row>
    <row r="270" spans="1:4" ht="15.6" customHeight="1">
      <c r="A270" s="251" t="s">
        <v>863</v>
      </c>
      <c r="B270" s="259" t="s">
        <v>864</v>
      </c>
      <c r="C270" s="220"/>
      <c r="D270" s="220"/>
    </row>
    <row r="271" spans="1:4" ht="15.6" customHeight="1">
      <c r="A271" s="251" t="s">
        <v>865</v>
      </c>
      <c r="B271" s="255" t="s">
        <v>866</v>
      </c>
      <c r="C271" s="220"/>
      <c r="D271" s="220"/>
    </row>
    <row r="272" spans="1:4" ht="15.6" customHeight="1">
      <c r="A272" s="251" t="s">
        <v>867</v>
      </c>
      <c r="B272" s="255" t="s">
        <v>868</v>
      </c>
      <c r="C272" s="220"/>
      <c r="D272" s="220"/>
    </row>
    <row r="273" spans="1:4" ht="15.6" customHeight="1">
      <c r="A273" s="251" t="s">
        <v>869</v>
      </c>
      <c r="B273" s="255" t="s">
        <v>870</v>
      </c>
      <c r="C273" s="220">
        <v>8</v>
      </c>
      <c r="D273" s="220">
        <v>8</v>
      </c>
    </row>
    <row r="274" spans="1:4" ht="15.6" customHeight="1">
      <c r="A274" s="251" t="s">
        <v>871</v>
      </c>
      <c r="B274" s="255" t="s">
        <v>872</v>
      </c>
      <c r="C274" s="220">
        <v>4</v>
      </c>
      <c r="D274" s="220">
        <v>4</v>
      </c>
    </row>
    <row r="275" spans="1:4" ht="15.6" customHeight="1">
      <c r="A275" s="251" t="s">
        <v>873</v>
      </c>
      <c r="B275" s="255" t="s">
        <v>874</v>
      </c>
      <c r="C275" s="220">
        <v>6</v>
      </c>
      <c r="D275" s="220">
        <v>6</v>
      </c>
    </row>
    <row r="276" spans="1:4" ht="15.6" customHeight="1">
      <c r="A276" s="251" t="s">
        <v>875</v>
      </c>
      <c r="B276" s="255" t="s">
        <v>876</v>
      </c>
      <c r="C276" s="220"/>
      <c r="D276" s="220"/>
    </row>
    <row r="277" spans="1:4" ht="15.6" customHeight="1">
      <c r="A277" s="251" t="s">
        <v>877</v>
      </c>
      <c r="B277" s="259" t="s">
        <v>878</v>
      </c>
      <c r="C277" s="220"/>
      <c r="D277" s="220"/>
    </row>
    <row r="278" spans="1:4" ht="15.6" customHeight="1">
      <c r="A278" s="251" t="s">
        <v>879</v>
      </c>
      <c r="B278" s="259" t="s">
        <v>880</v>
      </c>
      <c r="C278" s="220"/>
      <c r="D278" s="220"/>
    </row>
    <row r="279" spans="1:4" ht="15.6" customHeight="1">
      <c r="A279" s="251" t="s">
        <v>881</v>
      </c>
      <c r="B279" s="259" t="s">
        <v>882</v>
      </c>
      <c r="C279" s="220"/>
      <c r="D279" s="220"/>
    </row>
    <row r="280" spans="1:4" ht="15.6" customHeight="1">
      <c r="A280" s="251" t="s">
        <v>883</v>
      </c>
      <c r="B280" s="259" t="s">
        <v>884</v>
      </c>
      <c r="C280" s="220"/>
      <c r="D280" s="220"/>
    </row>
    <row r="281" spans="1:4" ht="15.6" customHeight="1">
      <c r="A281" s="251" t="s">
        <v>885</v>
      </c>
      <c r="B281" s="259" t="s">
        <v>886</v>
      </c>
      <c r="C281" s="220"/>
      <c r="D281" s="220"/>
    </row>
    <row r="282" spans="1:4" ht="15.6" customHeight="1">
      <c r="A282" s="251" t="s">
        <v>887</v>
      </c>
      <c r="B282" s="259" t="s">
        <v>888</v>
      </c>
      <c r="C282" s="220"/>
      <c r="D282" s="220"/>
    </row>
    <row r="283" spans="1:4" ht="15.6" customHeight="1">
      <c r="A283" s="251" t="s">
        <v>889</v>
      </c>
      <c r="B283" s="259" t="s">
        <v>890</v>
      </c>
      <c r="C283" s="220"/>
      <c r="D283" s="220"/>
    </row>
    <row r="284" spans="1:4" ht="15.6" customHeight="1">
      <c r="A284" s="251" t="s">
        <v>891</v>
      </c>
      <c r="B284" s="255" t="s">
        <v>892</v>
      </c>
      <c r="C284" s="220">
        <v>4</v>
      </c>
      <c r="D284" s="220">
        <v>4</v>
      </c>
    </row>
    <row r="285" spans="1:4" ht="15.6" customHeight="1">
      <c r="A285" s="256" t="s">
        <v>893</v>
      </c>
      <c r="B285" s="258" t="s">
        <v>894</v>
      </c>
      <c r="C285" s="220"/>
      <c r="D285" s="220"/>
    </row>
    <row r="286" spans="1:4" ht="15.6" customHeight="1">
      <c r="A286" s="256" t="s">
        <v>895</v>
      </c>
      <c r="B286" s="258" t="s">
        <v>896</v>
      </c>
      <c r="C286" s="220"/>
      <c r="D286" s="220"/>
    </row>
    <row r="287" spans="1:4" ht="15.6" customHeight="1">
      <c r="A287" s="251" t="s">
        <v>897</v>
      </c>
      <c r="B287" s="258" t="s">
        <v>898</v>
      </c>
      <c r="C287" s="220">
        <v>2</v>
      </c>
      <c r="D287" s="220">
        <v>2</v>
      </c>
    </row>
    <row r="288" spans="1:4" ht="15.6" customHeight="1">
      <c r="A288" s="251" t="s">
        <v>899</v>
      </c>
      <c r="B288" s="255" t="s">
        <v>900</v>
      </c>
      <c r="C288" s="220"/>
      <c r="D288" s="220"/>
    </row>
    <row r="289" spans="1:4" ht="15.6" customHeight="1">
      <c r="A289" s="251" t="s">
        <v>901</v>
      </c>
      <c r="B289" s="255" t="s">
        <v>902</v>
      </c>
      <c r="C289" s="220">
        <v>4</v>
      </c>
      <c r="D289" s="220">
        <v>4</v>
      </c>
    </row>
    <row r="290" spans="1:4" ht="15.6" customHeight="1">
      <c r="A290" s="251" t="s">
        <v>903</v>
      </c>
      <c r="B290" s="255" t="s">
        <v>904</v>
      </c>
      <c r="C290" s="220">
        <v>8</v>
      </c>
      <c r="D290" s="220">
        <v>8</v>
      </c>
    </row>
    <row r="291" spans="1:4" ht="15.6" customHeight="1">
      <c r="A291" s="251" t="s">
        <v>905</v>
      </c>
      <c r="B291" s="255" t="s">
        <v>906</v>
      </c>
      <c r="C291" s="220"/>
      <c r="D291" s="220"/>
    </row>
    <row r="292" spans="1:4" ht="15.6" customHeight="1">
      <c r="A292" s="251" t="s">
        <v>907</v>
      </c>
      <c r="B292" s="255" t="s">
        <v>908</v>
      </c>
      <c r="C292" s="220"/>
      <c r="D292" s="220"/>
    </row>
    <row r="293" spans="1:4" ht="15.6" customHeight="1">
      <c r="A293" s="251" t="s">
        <v>909</v>
      </c>
      <c r="B293" s="255" t="s">
        <v>910</v>
      </c>
      <c r="C293" s="220"/>
      <c r="D293" s="220"/>
    </row>
    <row r="294" spans="1:4" ht="15.6" customHeight="1">
      <c r="A294" s="251" t="s">
        <v>911</v>
      </c>
      <c r="B294" s="255" t="s">
        <v>912</v>
      </c>
      <c r="C294" s="220"/>
      <c r="D294" s="220"/>
    </row>
    <row r="295" spans="1:4" ht="15.6" customHeight="1">
      <c r="A295" s="251" t="s">
        <v>913</v>
      </c>
      <c r="B295" s="255" t="s">
        <v>914</v>
      </c>
      <c r="C295" s="220"/>
      <c r="D295" s="220"/>
    </row>
    <row r="296" spans="1:4" ht="15.6" customHeight="1">
      <c r="A296" s="251" t="s">
        <v>915</v>
      </c>
      <c r="B296" s="255" t="s">
        <v>916</v>
      </c>
      <c r="C296" s="220"/>
      <c r="D296" s="220"/>
    </row>
    <row r="297" spans="1:4" ht="15.6" customHeight="1">
      <c r="A297" s="251" t="s">
        <v>917</v>
      </c>
      <c r="B297" s="255" t="s">
        <v>918</v>
      </c>
      <c r="C297" s="220"/>
      <c r="D297" s="220"/>
    </row>
    <row r="298" spans="1:4" ht="15.6" customHeight="1">
      <c r="A298" s="251" t="s">
        <v>919</v>
      </c>
      <c r="B298" s="255" t="s">
        <v>920</v>
      </c>
      <c r="C298" s="220"/>
      <c r="D298" s="220"/>
    </row>
    <row r="299" spans="1:4" ht="15.6" customHeight="1">
      <c r="A299" s="251" t="s">
        <v>921</v>
      </c>
      <c r="B299" s="255" t="s">
        <v>922</v>
      </c>
      <c r="C299" s="220"/>
      <c r="D299" s="220"/>
    </row>
    <row r="300" spans="1:4" ht="15.6" customHeight="1">
      <c r="A300" s="251" t="s">
        <v>923</v>
      </c>
      <c r="B300" s="255" t="s">
        <v>924</v>
      </c>
      <c r="C300" s="220">
        <v>6</v>
      </c>
      <c r="D300" s="220">
        <v>6</v>
      </c>
    </row>
    <row r="301" spans="1:4" ht="15.6" customHeight="1">
      <c r="A301" s="251" t="s">
        <v>925</v>
      </c>
      <c r="B301" s="255" t="s">
        <v>926</v>
      </c>
      <c r="C301" s="220">
        <v>15</v>
      </c>
      <c r="D301" s="220">
        <v>11</v>
      </c>
    </row>
    <row r="302" spans="1:4" ht="15.6" customHeight="1">
      <c r="A302" s="251" t="s">
        <v>927</v>
      </c>
      <c r="B302" s="255" t="s">
        <v>928</v>
      </c>
      <c r="C302" s="220"/>
      <c r="D302" s="220"/>
    </row>
    <row r="303" spans="1:4" ht="15.6" customHeight="1">
      <c r="A303" s="251" t="s">
        <v>929</v>
      </c>
      <c r="B303" s="255" t="s">
        <v>930</v>
      </c>
      <c r="C303" s="220"/>
      <c r="D303" s="220"/>
    </row>
    <row r="304" spans="1:4" ht="15.6" customHeight="1">
      <c r="A304" s="251" t="s">
        <v>931</v>
      </c>
      <c r="B304" s="255" t="s">
        <v>932</v>
      </c>
      <c r="C304" s="220"/>
      <c r="D304" s="220"/>
    </row>
    <row r="305" spans="1:4" ht="15.6" customHeight="1">
      <c r="A305" s="251" t="s">
        <v>933</v>
      </c>
      <c r="B305" s="255" t="s">
        <v>934</v>
      </c>
      <c r="C305" s="220"/>
      <c r="D305" s="220"/>
    </row>
    <row r="306" spans="1:4" ht="15.6" customHeight="1">
      <c r="A306" s="251" t="s">
        <v>935</v>
      </c>
      <c r="B306" s="255" t="s">
        <v>936</v>
      </c>
      <c r="C306" s="220"/>
      <c r="D306" s="220"/>
    </row>
    <row r="307" spans="1:4" ht="15.6" customHeight="1">
      <c r="A307" s="251" t="s">
        <v>937</v>
      </c>
      <c r="B307" s="255" t="s">
        <v>938</v>
      </c>
      <c r="C307" s="220"/>
      <c r="D307" s="220"/>
    </row>
    <row r="308" spans="1:4" ht="15.6" customHeight="1">
      <c r="A308" s="251" t="s">
        <v>939</v>
      </c>
      <c r="B308" s="259" t="s">
        <v>940</v>
      </c>
      <c r="C308" s="220"/>
      <c r="D308" s="220"/>
    </row>
    <row r="309" spans="1:4" ht="15.6" customHeight="1">
      <c r="A309" s="251" t="s">
        <v>941</v>
      </c>
      <c r="B309" s="259" t="s">
        <v>942</v>
      </c>
      <c r="C309" s="220"/>
      <c r="D309" s="220"/>
    </row>
    <row r="310" spans="1:4" ht="15.6" customHeight="1">
      <c r="A310" s="251" t="s">
        <v>943</v>
      </c>
      <c r="B310" s="259" t="s">
        <v>944</v>
      </c>
      <c r="C310" s="220"/>
      <c r="D310" s="220"/>
    </row>
    <row r="311" spans="1:4" ht="15.6" customHeight="1">
      <c r="A311" s="251" t="s">
        <v>945</v>
      </c>
      <c r="B311" s="259" t="s">
        <v>946</v>
      </c>
      <c r="C311" s="220">
        <v>1</v>
      </c>
      <c r="D311" s="220">
        <v>1</v>
      </c>
    </row>
    <row r="312" spans="1:4" ht="15.6" customHeight="1">
      <c r="A312" s="251" t="s">
        <v>947</v>
      </c>
      <c r="B312" s="259" t="s">
        <v>948</v>
      </c>
      <c r="C312" s="220">
        <v>2</v>
      </c>
      <c r="D312" s="220">
        <v>2</v>
      </c>
    </row>
    <row r="313" spans="1:4" ht="15.6" customHeight="1">
      <c r="A313" s="251" t="s">
        <v>949</v>
      </c>
      <c r="B313" s="259" t="s">
        <v>950</v>
      </c>
      <c r="C313" s="220">
        <v>3</v>
      </c>
      <c r="D313" s="220">
        <v>3</v>
      </c>
    </row>
    <row r="314" spans="1:4" ht="15.6" customHeight="1">
      <c r="A314" s="251" t="s">
        <v>951</v>
      </c>
      <c r="B314" s="259" t="s">
        <v>952</v>
      </c>
      <c r="C314" s="220">
        <v>6</v>
      </c>
      <c r="D314" s="220">
        <v>6</v>
      </c>
    </row>
    <row r="315" spans="1:4" ht="18.75">
      <c r="A315" s="250">
        <v>7</v>
      </c>
      <c r="B315" s="257" t="s">
        <v>953</v>
      </c>
      <c r="C315" s="220"/>
      <c r="D315" s="220"/>
    </row>
    <row r="316" spans="1:4" ht="15.6" customHeight="1">
      <c r="A316" s="251" t="s">
        <v>954</v>
      </c>
      <c r="B316" s="259" t="s">
        <v>955</v>
      </c>
      <c r="C316" s="220"/>
      <c r="D316" s="220"/>
    </row>
    <row r="317" spans="1:4" ht="15.6" customHeight="1">
      <c r="A317" s="251" t="s">
        <v>956</v>
      </c>
      <c r="B317" s="259" t="s">
        <v>957</v>
      </c>
      <c r="C317" s="220"/>
      <c r="D317" s="220"/>
    </row>
    <row r="318" spans="1:4" ht="15.6" customHeight="1">
      <c r="A318" s="251" t="s">
        <v>958</v>
      </c>
      <c r="B318" s="259" t="s">
        <v>959</v>
      </c>
      <c r="C318" s="220"/>
      <c r="D318" s="220"/>
    </row>
    <row r="319" spans="1:4" ht="15.6" customHeight="1">
      <c r="A319" s="251" t="s">
        <v>960</v>
      </c>
      <c r="B319" s="259" t="s">
        <v>961</v>
      </c>
      <c r="C319" s="220"/>
      <c r="D319" s="220"/>
    </row>
    <row r="320" spans="1:4" ht="15.6" customHeight="1">
      <c r="A320" s="251" t="s">
        <v>962</v>
      </c>
      <c r="B320" s="259" t="s">
        <v>963</v>
      </c>
      <c r="C320" s="220"/>
      <c r="D320" s="220"/>
    </row>
    <row r="321" spans="1:4" ht="15.6" customHeight="1">
      <c r="A321" s="251" t="s">
        <v>964</v>
      </c>
      <c r="B321" s="259" t="s">
        <v>965</v>
      </c>
      <c r="C321" s="220">
        <v>1</v>
      </c>
      <c r="D321" s="220">
        <v>1</v>
      </c>
    </row>
    <row r="322" spans="1:4" ht="15.6" customHeight="1">
      <c r="A322" s="251" t="s">
        <v>966</v>
      </c>
      <c r="B322" s="259" t="s">
        <v>967</v>
      </c>
      <c r="C322" s="220"/>
      <c r="D322" s="220"/>
    </row>
    <row r="323" spans="1:4" ht="15.6" customHeight="1">
      <c r="A323" s="251" t="s">
        <v>968</v>
      </c>
      <c r="B323" s="258" t="s">
        <v>969</v>
      </c>
      <c r="C323" s="220"/>
      <c r="D323" s="220"/>
    </row>
    <row r="324" spans="1:4" ht="15.6" customHeight="1">
      <c r="A324" s="251" t="s">
        <v>970</v>
      </c>
      <c r="B324" s="258" t="s">
        <v>971</v>
      </c>
      <c r="C324" s="220"/>
      <c r="D324" s="220"/>
    </row>
    <row r="325" spans="1:4" ht="15.6" customHeight="1">
      <c r="A325" s="251" t="s">
        <v>972</v>
      </c>
      <c r="B325" s="259" t="s">
        <v>973</v>
      </c>
      <c r="C325" s="220"/>
      <c r="D325" s="220"/>
    </row>
    <row r="326" spans="1:4" ht="15.6" customHeight="1">
      <c r="A326" s="251" t="s">
        <v>974</v>
      </c>
      <c r="B326" s="259" t="s">
        <v>975</v>
      </c>
      <c r="C326" s="220"/>
      <c r="D326" s="220"/>
    </row>
    <row r="327" spans="1:4" ht="25.5">
      <c r="A327" s="251" t="s">
        <v>976</v>
      </c>
      <c r="B327" s="259" t="s">
        <v>977</v>
      </c>
      <c r="C327" s="220"/>
      <c r="D327" s="220"/>
    </row>
    <row r="328" spans="1:4" ht="25.5">
      <c r="A328" s="251" t="s">
        <v>978</v>
      </c>
      <c r="B328" s="259" t="s">
        <v>979</v>
      </c>
      <c r="C328" s="220">
        <v>2</v>
      </c>
      <c r="D328" s="220">
        <v>2</v>
      </c>
    </row>
    <row r="329" spans="1:4" ht="15.6" customHeight="1">
      <c r="A329" s="251" t="s">
        <v>980</v>
      </c>
      <c r="B329" s="258" t="s">
        <v>981</v>
      </c>
      <c r="C329" s="220"/>
      <c r="D329" s="220"/>
    </row>
    <row r="330" spans="1:4" ht="15.6" customHeight="1">
      <c r="A330" s="251" t="s">
        <v>982</v>
      </c>
      <c r="B330" s="258" t="s">
        <v>983</v>
      </c>
      <c r="C330" s="220"/>
      <c r="D330" s="220"/>
    </row>
    <row r="331" spans="1:4" ht="15.6" customHeight="1">
      <c r="A331" s="251" t="s">
        <v>984</v>
      </c>
      <c r="B331" s="259" t="s">
        <v>985</v>
      </c>
      <c r="C331" s="220"/>
      <c r="D331" s="220"/>
    </row>
    <row r="332" spans="1:4" ht="15.6" customHeight="1">
      <c r="A332" s="251" t="s">
        <v>986</v>
      </c>
      <c r="B332" s="259" t="s">
        <v>987</v>
      </c>
      <c r="C332" s="220"/>
      <c r="D332" s="220"/>
    </row>
    <row r="333" spans="1:4" ht="15.6" customHeight="1">
      <c r="A333" s="251" t="s">
        <v>988</v>
      </c>
      <c r="B333" s="255" t="s">
        <v>989</v>
      </c>
      <c r="C333" s="220"/>
      <c r="D333" s="220"/>
    </row>
    <row r="334" spans="1:4" ht="15.6" customHeight="1">
      <c r="A334" s="251" t="s">
        <v>990</v>
      </c>
      <c r="B334" s="255" t="s">
        <v>991</v>
      </c>
      <c r="C334" s="220"/>
      <c r="D334" s="220"/>
    </row>
    <row r="335" spans="1:4" ht="15.6" customHeight="1">
      <c r="A335" s="251" t="s">
        <v>992</v>
      </c>
      <c r="B335" s="255" t="s">
        <v>993</v>
      </c>
      <c r="C335" s="220"/>
      <c r="D335" s="220"/>
    </row>
    <row r="336" spans="1:4" ht="15.6" customHeight="1">
      <c r="A336" s="251" t="s">
        <v>994</v>
      </c>
      <c r="B336" s="255" t="s">
        <v>995</v>
      </c>
      <c r="C336" s="220"/>
      <c r="D336" s="220"/>
    </row>
    <row r="337" spans="1:4" ht="15.6" customHeight="1">
      <c r="A337" s="251" t="s">
        <v>996</v>
      </c>
      <c r="B337" s="255" t="s">
        <v>997</v>
      </c>
      <c r="C337" s="220">
        <v>4</v>
      </c>
      <c r="D337" s="220">
        <v>4</v>
      </c>
    </row>
    <row r="338" spans="1:4" ht="15.6" customHeight="1">
      <c r="A338" s="251" t="s">
        <v>998</v>
      </c>
      <c r="B338" s="255" t="s">
        <v>999</v>
      </c>
      <c r="C338" s="220"/>
      <c r="D338" s="220"/>
    </row>
    <row r="339" spans="1:4" ht="15.6" customHeight="1">
      <c r="A339" s="251" t="s">
        <v>1000</v>
      </c>
      <c r="B339" s="255" t="s">
        <v>1001</v>
      </c>
      <c r="C339" s="220"/>
      <c r="D339" s="220"/>
    </row>
    <row r="340" spans="1:4" ht="15.6" customHeight="1">
      <c r="A340" s="251" t="s">
        <v>1002</v>
      </c>
      <c r="B340" s="255" t="s">
        <v>1003</v>
      </c>
      <c r="C340" s="220">
        <v>1</v>
      </c>
      <c r="D340" s="220">
        <v>1</v>
      </c>
    </row>
    <row r="341" spans="1:4" ht="15.6" customHeight="1">
      <c r="A341" s="251" t="s">
        <v>1004</v>
      </c>
      <c r="B341" s="255" t="s">
        <v>1005</v>
      </c>
      <c r="C341" s="220">
        <v>1</v>
      </c>
      <c r="D341" s="220">
        <v>1</v>
      </c>
    </row>
    <row r="342" spans="1:4" ht="15.6" customHeight="1">
      <c r="A342" s="251" t="s">
        <v>1006</v>
      </c>
      <c r="B342" s="255" t="s">
        <v>1007</v>
      </c>
      <c r="C342" s="220"/>
      <c r="D342" s="220"/>
    </row>
    <row r="343" spans="1:4" ht="15.6" customHeight="1">
      <c r="A343" s="251" t="s">
        <v>1008</v>
      </c>
      <c r="B343" s="255" t="s">
        <v>1009</v>
      </c>
      <c r="C343" s="220">
        <v>1</v>
      </c>
      <c r="D343" s="220">
        <v>1</v>
      </c>
    </row>
    <row r="344" spans="1:4" ht="18.75">
      <c r="A344" s="250">
        <v>8</v>
      </c>
      <c r="B344" s="257" t="s">
        <v>1010</v>
      </c>
      <c r="C344" s="220"/>
      <c r="D344" s="220"/>
    </row>
    <row r="345" spans="1:4" ht="25.5">
      <c r="A345" s="260" t="s">
        <v>1011</v>
      </c>
      <c r="B345" s="258" t="s">
        <v>3794</v>
      </c>
      <c r="C345" s="220"/>
      <c r="D345" s="220"/>
    </row>
    <row r="346" spans="1:4" ht="25.5">
      <c r="A346" s="260" t="s">
        <v>1012</v>
      </c>
      <c r="B346" s="258" t="s">
        <v>3795</v>
      </c>
      <c r="C346" s="220"/>
      <c r="D346" s="220"/>
    </row>
    <row r="347" spans="1:4" ht="15.6" customHeight="1">
      <c r="A347" s="251" t="s">
        <v>1013</v>
      </c>
      <c r="B347" s="255" t="s">
        <v>1014</v>
      </c>
      <c r="C347" s="220"/>
      <c r="D347" s="220"/>
    </row>
    <row r="348" spans="1:4" ht="15.6" customHeight="1">
      <c r="A348" s="251" t="s">
        <v>1015</v>
      </c>
      <c r="B348" s="255" t="s">
        <v>1016</v>
      </c>
      <c r="C348" s="220"/>
      <c r="D348" s="220"/>
    </row>
    <row r="349" spans="1:4" ht="15.6" customHeight="1">
      <c r="A349" s="256" t="s">
        <v>1017</v>
      </c>
      <c r="B349" s="258" t="s">
        <v>1018</v>
      </c>
      <c r="C349" s="220"/>
      <c r="D349" s="220"/>
    </row>
    <row r="350" spans="1:4" ht="15.6" customHeight="1">
      <c r="A350" s="256" t="s">
        <v>1019</v>
      </c>
      <c r="B350" s="258" t="s">
        <v>1020</v>
      </c>
      <c r="C350" s="220"/>
      <c r="D350" s="220"/>
    </row>
    <row r="351" spans="1:4" ht="15.6" customHeight="1">
      <c r="A351" s="256" t="s">
        <v>1021</v>
      </c>
      <c r="B351" s="258" t="s">
        <v>1022</v>
      </c>
      <c r="C351" s="220"/>
      <c r="D351" s="220"/>
    </row>
    <row r="352" spans="1:4" ht="15.6" customHeight="1">
      <c r="A352" s="256" t="s">
        <v>1023</v>
      </c>
      <c r="B352" s="258" t="s">
        <v>1024</v>
      </c>
      <c r="C352" s="220"/>
      <c r="D352" s="220"/>
    </row>
    <row r="353" spans="1:4" ht="15.6" customHeight="1">
      <c r="A353" s="256" t="s">
        <v>1025</v>
      </c>
      <c r="B353" s="258" t="s">
        <v>1026</v>
      </c>
      <c r="C353" s="220"/>
      <c r="D353" s="220"/>
    </row>
    <row r="354" spans="1:4" ht="15.6" customHeight="1">
      <c r="A354" s="251" t="s">
        <v>1027</v>
      </c>
      <c r="B354" s="259" t="s">
        <v>1028</v>
      </c>
      <c r="C354" s="220"/>
      <c r="D354" s="220"/>
    </row>
    <row r="355" spans="1:4" ht="15.6" customHeight="1">
      <c r="A355" s="251" t="s">
        <v>1029</v>
      </c>
      <c r="B355" s="259" t="s">
        <v>1030</v>
      </c>
      <c r="C355" s="220"/>
      <c r="D355" s="220"/>
    </row>
    <row r="356" spans="1:4" ht="15.6" customHeight="1">
      <c r="A356" s="251" t="s">
        <v>1031</v>
      </c>
      <c r="B356" s="255" t="s">
        <v>1032</v>
      </c>
      <c r="C356" s="220"/>
      <c r="D356" s="220"/>
    </row>
    <row r="357" spans="1:4" ht="15.6" customHeight="1">
      <c r="A357" s="251" t="s">
        <v>1033</v>
      </c>
      <c r="B357" s="255" t="s">
        <v>1034</v>
      </c>
      <c r="C357" s="220"/>
      <c r="D357" s="220"/>
    </row>
    <row r="358" spans="1:4" ht="15.6" customHeight="1">
      <c r="A358" s="251" t="s">
        <v>1035</v>
      </c>
      <c r="B358" s="255" t="s">
        <v>1036</v>
      </c>
      <c r="C358" s="220"/>
      <c r="D358" s="220"/>
    </row>
    <row r="359" spans="1:4" ht="15.6" customHeight="1">
      <c r="A359" s="251" t="s">
        <v>1037</v>
      </c>
      <c r="B359" s="255" t="s">
        <v>1038</v>
      </c>
      <c r="C359" s="220"/>
      <c r="D359" s="220"/>
    </row>
    <row r="360" spans="1:4" ht="15.6" customHeight="1">
      <c r="A360" s="251" t="s">
        <v>1039</v>
      </c>
      <c r="B360" s="255" t="s">
        <v>1040</v>
      </c>
      <c r="C360" s="220"/>
      <c r="D360" s="220"/>
    </row>
    <row r="361" spans="1:4" ht="15.6" customHeight="1">
      <c r="A361" s="251" t="s">
        <v>1041</v>
      </c>
      <c r="B361" s="255" t="s">
        <v>1040</v>
      </c>
      <c r="C361" s="220"/>
      <c r="D361" s="220"/>
    </row>
    <row r="362" spans="1:4" ht="15.6" customHeight="1">
      <c r="A362" s="251" t="s">
        <v>1042</v>
      </c>
      <c r="B362" s="259" t="s">
        <v>1043</v>
      </c>
      <c r="C362" s="220"/>
      <c r="D362" s="220"/>
    </row>
    <row r="363" spans="1:4" ht="15.6" customHeight="1">
      <c r="A363" s="251" t="s">
        <v>1044</v>
      </c>
      <c r="B363" s="259" t="s">
        <v>1045</v>
      </c>
      <c r="C363" s="220"/>
      <c r="D363" s="220"/>
    </row>
    <row r="364" spans="1:4" ht="15.6" customHeight="1">
      <c r="A364" s="251" t="s">
        <v>1046</v>
      </c>
      <c r="B364" s="255" t="s">
        <v>1047</v>
      </c>
      <c r="C364" s="220"/>
      <c r="D364" s="220"/>
    </row>
    <row r="365" spans="1:4" ht="25.5">
      <c r="A365" s="251" t="s">
        <v>1048</v>
      </c>
      <c r="B365" s="255" t="s">
        <v>3796</v>
      </c>
      <c r="C365" s="220"/>
      <c r="D365" s="220"/>
    </row>
    <row r="366" spans="1:4" ht="25.5">
      <c r="A366" s="251" t="s">
        <v>1049</v>
      </c>
      <c r="B366" s="255" t="s">
        <v>3797</v>
      </c>
      <c r="C366" s="220">
        <v>2</v>
      </c>
      <c r="D366" s="220">
        <v>2</v>
      </c>
    </row>
    <row r="367" spans="1:4" ht="25.5">
      <c r="A367" s="251" t="s">
        <v>1050</v>
      </c>
      <c r="B367" s="255" t="s">
        <v>1051</v>
      </c>
      <c r="C367" s="220">
        <v>2</v>
      </c>
      <c r="D367" s="220">
        <v>2</v>
      </c>
    </row>
    <row r="368" spans="1:4" ht="15.6" customHeight="1">
      <c r="A368" s="251" t="s">
        <v>1052</v>
      </c>
      <c r="B368" s="255" t="s">
        <v>1053</v>
      </c>
      <c r="C368" s="220"/>
      <c r="D368" s="220"/>
    </row>
    <row r="369" spans="1:4" ht="15.6" customHeight="1">
      <c r="A369" s="251" t="s">
        <v>1054</v>
      </c>
      <c r="B369" s="255" t="s">
        <v>1055</v>
      </c>
      <c r="C369" s="220"/>
      <c r="D369" s="220"/>
    </row>
    <row r="370" spans="1:4" ht="15.6" customHeight="1">
      <c r="A370" s="251" t="s">
        <v>1056</v>
      </c>
      <c r="B370" s="255" t="s">
        <v>1057</v>
      </c>
      <c r="C370" s="220"/>
      <c r="D370" s="220"/>
    </row>
    <row r="371" spans="1:4" ht="15.6" customHeight="1">
      <c r="A371" s="251" t="s">
        <v>1058</v>
      </c>
      <c r="B371" s="255" t="s">
        <v>1059</v>
      </c>
      <c r="C371" s="220"/>
      <c r="D371" s="220"/>
    </row>
    <row r="372" spans="1:4" ht="15.6" customHeight="1">
      <c r="A372" s="251" t="s">
        <v>1060</v>
      </c>
      <c r="B372" s="258" t="s">
        <v>1061</v>
      </c>
      <c r="C372" s="220"/>
      <c r="D372" s="220"/>
    </row>
    <row r="373" spans="1:4" ht="15.6" customHeight="1">
      <c r="A373" s="251" t="s">
        <v>1062</v>
      </c>
      <c r="B373" s="258" t="s">
        <v>1063</v>
      </c>
      <c r="C373" s="220"/>
      <c r="D373" s="220"/>
    </row>
    <row r="374" spans="1:4" ht="15.6" customHeight="1">
      <c r="A374" s="251" t="s">
        <v>1064</v>
      </c>
      <c r="B374" s="255" t="s">
        <v>1065</v>
      </c>
      <c r="C374" s="220"/>
      <c r="D374" s="220"/>
    </row>
    <row r="375" spans="1:4" ht="15.6" customHeight="1">
      <c r="A375" s="251" t="s">
        <v>1066</v>
      </c>
      <c r="B375" s="258" t="s">
        <v>1067</v>
      </c>
      <c r="C375" s="220"/>
      <c r="D375" s="220"/>
    </row>
    <row r="376" spans="1:4" ht="15.6" customHeight="1">
      <c r="A376" s="251" t="s">
        <v>1068</v>
      </c>
      <c r="B376" s="258" t="s">
        <v>1069</v>
      </c>
      <c r="C376" s="220"/>
      <c r="D376" s="220"/>
    </row>
    <row r="377" spans="1:4" ht="15.6" customHeight="1">
      <c r="A377" s="251" t="s">
        <v>1070</v>
      </c>
      <c r="B377" s="255" t="s">
        <v>1071</v>
      </c>
      <c r="C377" s="220"/>
      <c r="D377" s="220"/>
    </row>
    <row r="378" spans="1:4" ht="15.6" customHeight="1">
      <c r="A378" s="251" t="s">
        <v>1072</v>
      </c>
      <c r="B378" s="255" t="s">
        <v>1073</v>
      </c>
      <c r="C378" s="220"/>
      <c r="D378" s="220"/>
    </row>
    <row r="379" spans="1:4" ht="15.6" customHeight="1">
      <c r="A379" s="251" t="s">
        <v>1074</v>
      </c>
      <c r="B379" s="255" t="s">
        <v>1075</v>
      </c>
      <c r="C379" s="220"/>
      <c r="D379" s="220"/>
    </row>
    <row r="380" spans="1:4" ht="15.6" customHeight="1">
      <c r="A380" s="251" t="s">
        <v>1076</v>
      </c>
      <c r="B380" s="258" t="s">
        <v>1077</v>
      </c>
      <c r="C380" s="220"/>
      <c r="D380" s="220"/>
    </row>
    <row r="381" spans="1:4" ht="15.6" customHeight="1">
      <c r="A381" s="251" t="s">
        <v>1078</v>
      </c>
      <c r="B381" s="258" t="s">
        <v>1079</v>
      </c>
      <c r="C381" s="220"/>
      <c r="D381" s="220"/>
    </row>
    <row r="382" spans="1:4" ht="15.6" customHeight="1">
      <c r="A382" s="251" t="s">
        <v>1080</v>
      </c>
      <c r="B382" s="258" t="s">
        <v>1081</v>
      </c>
      <c r="C382" s="220"/>
      <c r="D382" s="220"/>
    </row>
    <row r="383" spans="1:4" ht="15.6" customHeight="1">
      <c r="A383" s="251" t="s">
        <v>1082</v>
      </c>
      <c r="B383" s="255" t="s">
        <v>1083</v>
      </c>
      <c r="C383" s="220">
        <v>6</v>
      </c>
      <c r="D383" s="220">
        <v>6</v>
      </c>
    </row>
    <row r="384" spans="1:4" ht="15.6" customHeight="1">
      <c r="A384" s="251" t="s">
        <v>1084</v>
      </c>
      <c r="B384" s="255" t="s">
        <v>1085</v>
      </c>
      <c r="C384" s="220"/>
      <c r="D384" s="220"/>
    </row>
    <row r="385" spans="1:4" ht="15.6" customHeight="1">
      <c r="A385" s="251" t="s">
        <v>1086</v>
      </c>
      <c r="B385" s="255" t="s">
        <v>1087</v>
      </c>
      <c r="C385" s="220">
        <v>6</v>
      </c>
      <c r="D385" s="220">
        <v>6</v>
      </c>
    </row>
    <row r="386" spans="1:4" ht="15.6" customHeight="1">
      <c r="A386" s="251" t="s">
        <v>1088</v>
      </c>
      <c r="B386" s="255" t="s">
        <v>1089</v>
      </c>
      <c r="C386" s="220">
        <v>15</v>
      </c>
      <c r="D386" s="220">
        <v>0</v>
      </c>
    </row>
    <row r="387" spans="1:4" ht="15.6" customHeight="1">
      <c r="A387" s="251" t="s">
        <v>1090</v>
      </c>
      <c r="B387" s="255" t="s">
        <v>1091</v>
      </c>
      <c r="C387" s="220"/>
      <c r="D387" s="220"/>
    </row>
    <row r="388" spans="1:4" ht="15.6" customHeight="1">
      <c r="A388" s="251" t="s">
        <v>1092</v>
      </c>
      <c r="B388" s="255" t="s">
        <v>1093</v>
      </c>
      <c r="C388" s="220"/>
      <c r="D388" s="220"/>
    </row>
    <row r="389" spans="1:4" ht="15.6" customHeight="1">
      <c r="A389" s="251" t="s">
        <v>1094</v>
      </c>
      <c r="B389" s="255" t="s">
        <v>1095</v>
      </c>
      <c r="C389" s="220"/>
      <c r="D389" s="220"/>
    </row>
    <row r="390" spans="1:4" ht="15.6" customHeight="1">
      <c r="A390" s="251" t="s">
        <v>1096</v>
      </c>
      <c r="B390" s="255" t="s">
        <v>1097</v>
      </c>
      <c r="C390" s="220"/>
      <c r="D390" s="220"/>
    </row>
    <row r="391" spans="1:4" ht="15.6" customHeight="1">
      <c r="A391" s="251" t="s">
        <v>1098</v>
      </c>
      <c r="B391" s="255" t="s">
        <v>1099</v>
      </c>
      <c r="C391" s="220"/>
      <c r="D391" s="220"/>
    </row>
    <row r="392" spans="1:4" ht="15.6" customHeight="1">
      <c r="A392" s="251" t="s">
        <v>1100</v>
      </c>
      <c r="B392" s="255" t="s">
        <v>1101</v>
      </c>
      <c r="C392" s="220"/>
      <c r="D392" s="220"/>
    </row>
    <row r="393" spans="1:4" ht="15.6" customHeight="1">
      <c r="A393" s="251" t="s">
        <v>1102</v>
      </c>
      <c r="B393" s="255" t="s">
        <v>1103</v>
      </c>
      <c r="C393" s="220"/>
      <c r="D393" s="220"/>
    </row>
    <row r="394" spans="1:4" ht="15.6" customHeight="1">
      <c r="A394" s="251" t="s">
        <v>1104</v>
      </c>
      <c r="B394" s="255" t="s">
        <v>1105</v>
      </c>
      <c r="C394" s="220"/>
      <c r="D394" s="220"/>
    </row>
    <row r="395" spans="1:4" ht="15.6" customHeight="1">
      <c r="A395" s="251" t="s">
        <v>1106</v>
      </c>
      <c r="B395" s="258" t="s">
        <v>1107</v>
      </c>
      <c r="C395" s="220"/>
      <c r="D395" s="220"/>
    </row>
    <row r="396" spans="1:4" ht="15.6" customHeight="1">
      <c r="A396" s="251" t="s">
        <v>1108</v>
      </c>
      <c r="B396" s="258" t="s">
        <v>1109</v>
      </c>
      <c r="C396" s="220"/>
      <c r="D396" s="220"/>
    </row>
    <row r="397" spans="1:4" ht="15.6" customHeight="1">
      <c r="A397" s="251" t="s">
        <v>1110</v>
      </c>
      <c r="B397" s="258" t="s">
        <v>1111</v>
      </c>
      <c r="C397" s="220"/>
      <c r="D397" s="220"/>
    </row>
    <row r="398" spans="1:4" ht="15.6" customHeight="1">
      <c r="A398" s="251" t="s">
        <v>1112</v>
      </c>
      <c r="B398" s="258" t="s">
        <v>1113</v>
      </c>
      <c r="C398" s="220"/>
      <c r="D398" s="220"/>
    </row>
    <row r="399" spans="1:4" ht="15.6" customHeight="1">
      <c r="A399" s="251" t="s">
        <v>1114</v>
      </c>
      <c r="B399" s="255" t="s">
        <v>1115</v>
      </c>
      <c r="C399" s="220"/>
      <c r="D399" s="220"/>
    </row>
    <row r="400" spans="1:4" ht="15.6" customHeight="1">
      <c r="A400" s="251" t="s">
        <v>1116</v>
      </c>
      <c r="B400" s="255" t="s">
        <v>1117</v>
      </c>
      <c r="C400" s="220"/>
      <c r="D400" s="220"/>
    </row>
    <row r="401" spans="1:4" ht="15.6" customHeight="1">
      <c r="A401" s="251" t="s">
        <v>1118</v>
      </c>
      <c r="B401" s="255" t="s">
        <v>1119</v>
      </c>
      <c r="C401" s="220">
        <v>2</v>
      </c>
      <c r="D401" s="220">
        <v>2</v>
      </c>
    </row>
    <row r="402" spans="1:4" ht="15.6" customHeight="1">
      <c r="A402" s="251" t="s">
        <v>1120</v>
      </c>
      <c r="B402" s="255" t="s">
        <v>1121</v>
      </c>
      <c r="C402" s="220">
        <v>4</v>
      </c>
      <c r="D402" s="220">
        <v>4</v>
      </c>
    </row>
    <row r="403" spans="1:4" ht="15.6" customHeight="1">
      <c r="A403" s="251" t="s">
        <v>1122</v>
      </c>
      <c r="B403" s="255" t="s">
        <v>1123</v>
      </c>
      <c r="C403" s="220">
        <v>1</v>
      </c>
      <c r="D403" s="220">
        <v>1</v>
      </c>
    </row>
    <row r="404" spans="1:4" ht="15.6" customHeight="1">
      <c r="A404" s="251" t="s">
        <v>1124</v>
      </c>
      <c r="B404" s="255" t="s">
        <v>1125</v>
      </c>
      <c r="C404" s="220">
        <v>1</v>
      </c>
      <c r="D404" s="220">
        <v>1</v>
      </c>
    </row>
    <row r="405" spans="1:4" ht="15.6" customHeight="1">
      <c r="A405" s="251" t="s">
        <v>1126</v>
      </c>
      <c r="B405" s="255" t="s">
        <v>1127</v>
      </c>
      <c r="C405" s="220"/>
      <c r="D405" s="220"/>
    </row>
    <row r="406" spans="1:4" ht="15.6" customHeight="1">
      <c r="A406" s="251" t="s">
        <v>1128</v>
      </c>
      <c r="B406" s="255" t="s">
        <v>1129</v>
      </c>
      <c r="C406" s="220"/>
      <c r="D406" s="220"/>
    </row>
    <row r="407" spans="1:4" ht="15.6" customHeight="1">
      <c r="A407" s="251" t="s">
        <v>1130</v>
      </c>
      <c r="B407" s="255" t="s">
        <v>1131</v>
      </c>
      <c r="C407" s="220">
        <v>2</v>
      </c>
      <c r="D407" s="220">
        <v>2</v>
      </c>
    </row>
    <row r="408" spans="1:4" ht="15.6" customHeight="1">
      <c r="A408" s="251" t="s">
        <v>1132</v>
      </c>
      <c r="B408" s="255" t="s">
        <v>1133</v>
      </c>
      <c r="C408" s="220">
        <v>1</v>
      </c>
      <c r="D408" s="220">
        <v>1</v>
      </c>
    </row>
    <row r="409" spans="1:4" ht="15.6" customHeight="1">
      <c r="A409" s="251" t="s">
        <v>1134</v>
      </c>
      <c r="B409" s="255" t="s">
        <v>1135</v>
      </c>
      <c r="C409" s="220"/>
      <c r="D409" s="220"/>
    </row>
    <row r="410" spans="1:4" ht="15.6" customHeight="1">
      <c r="A410" s="251" t="s">
        <v>1136</v>
      </c>
      <c r="B410" s="255" t="s">
        <v>1137</v>
      </c>
      <c r="C410" s="220"/>
      <c r="D410" s="220"/>
    </row>
    <row r="411" spans="1:4" ht="15.6" customHeight="1">
      <c r="A411" s="251" t="s">
        <v>1138</v>
      </c>
      <c r="B411" s="255" t="s">
        <v>1139</v>
      </c>
      <c r="C411" s="220"/>
      <c r="D411" s="220"/>
    </row>
    <row r="412" spans="1:4" ht="15.6" customHeight="1">
      <c r="A412" s="251" t="s">
        <v>1140</v>
      </c>
      <c r="B412" s="252" t="s">
        <v>1141</v>
      </c>
      <c r="C412" s="220"/>
      <c r="D412" s="220"/>
    </row>
    <row r="413" spans="1:4" ht="15.6" customHeight="1">
      <c r="A413" s="251" t="s">
        <v>1142</v>
      </c>
      <c r="B413" s="252" t="s">
        <v>1143</v>
      </c>
      <c r="C413" s="220"/>
      <c r="D413" s="220"/>
    </row>
    <row r="414" spans="1:4" ht="15.6" customHeight="1">
      <c r="A414" s="251" t="s">
        <v>1144</v>
      </c>
      <c r="B414" s="252" t="s">
        <v>1145</v>
      </c>
      <c r="C414" s="220"/>
      <c r="D414" s="220"/>
    </row>
    <row r="415" spans="1:4" ht="15.6" customHeight="1">
      <c r="A415" s="251" t="s">
        <v>1146</v>
      </c>
      <c r="B415" s="252" t="s">
        <v>1147</v>
      </c>
      <c r="C415" s="220"/>
      <c r="D415" s="220"/>
    </row>
    <row r="416" spans="1:4" ht="15.6" customHeight="1">
      <c r="A416" s="251" t="s">
        <v>1148</v>
      </c>
      <c r="B416" s="252" t="s">
        <v>1149</v>
      </c>
      <c r="C416" s="220"/>
      <c r="D416" s="220"/>
    </row>
    <row r="417" spans="1:4" ht="15.6" customHeight="1">
      <c r="A417" s="251" t="s">
        <v>1150</v>
      </c>
      <c r="B417" s="252" t="s">
        <v>1151</v>
      </c>
      <c r="C417" s="220"/>
      <c r="D417" s="220"/>
    </row>
    <row r="418" spans="1:4" ht="15.6" customHeight="1">
      <c r="A418" s="251" t="s">
        <v>1152</v>
      </c>
      <c r="B418" s="261" t="s">
        <v>1153</v>
      </c>
      <c r="C418" s="220"/>
      <c r="D418" s="220"/>
    </row>
    <row r="419" spans="1:4" ht="15.6" customHeight="1">
      <c r="A419" s="251" t="s">
        <v>1154</v>
      </c>
      <c r="B419" s="252" t="s">
        <v>1155</v>
      </c>
      <c r="C419" s="220"/>
      <c r="D419" s="220"/>
    </row>
    <row r="420" spans="1:4" ht="15.6" customHeight="1">
      <c r="A420" s="251" t="s">
        <v>1156</v>
      </c>
      <c r="B420" s="252" t="s">
        <v>1157</v>
      </c>
      <c r="C420" s="220">
        <v>1</v>
      </c>
      <c r="D420" s="220">
        <v>1</v>
      </c>
    </row>
    <row r="421" spans="1:4" ht="15.6" customHeight="1">
      <c r="A421" s="251" t="s">
        <v>1158</v>
      </c>
      <c r="B421" s="252" t="s">
        <v>1159</v>
      </c>
      <c r="C421" s="220"/>
      <c r="D421" s="220"/>
    </row>
    <row r="422" spans="1:4" ht="15.6" customHeight="1">
      <c r="A422" s="251" t="s">
        <v>1160</v>
      </c>
      <c r="B422" s="252" t="s">
        <v>1161</v>
      </c>
      <c r="C422" s="220"/>
      <c r="D422" s="220"/>
    </row>
    <row r="423" spans="1:4" ht="15.6" customHeight="1">
      <c r="A423" s="251" t="s">
        <v>1162</v>
      </c>
      <c r="B423" s="252" t="s">
        <v>1163</v>
      </c>
      <c r="C423" s="220"/>
      <c r="D423" s="220"/>
    </row>
    <row r="424" spans="1:4" ht="15.6" customHeight="1">
      <c r="A424" s="251" t="s">
        <v>1164</v>
      </c>
      <c r="B424" s="252" t="s">
        <v>1165</v>
      </c>
      <c r="C424" s="220"/>
      <c r="D424" s="220"/>
    </row>
    <row r="425" spans="1:4" ht="15.6" customHeight="1">
      <c r="A425" s="251" t="s">
        <v>1166</v>
      </c>
      <c r="B425" s="252" t="s">
        <v>1167</v>
      </c>
      <c r="C425" s="220"/>
      <c r="D425" s="220"/>
    </row>
    <row r="426" spans="1:4" ht="15.6" customHeight="1">
      <c r="A426" s="251" t="s">
        <v>1168</v>
      </c>
      <c r="B426" s="252" t="s">
        <v>1169</v>
      </c>
      <c r="C426" s="220"/>
      <c r="D426" s="220"/>
    </row>
    <row r="427" spans="1:4" ht="15.6" customHeight="1">
      <c r="A427" s="251" t="s">
        <v>1170</v>
      </c>
      <c r="B427" s="252" t="s">
        <v>1171</v>
      </c>
      <c r="C427" s="220"/>
      <c r="D427" s="220"/>
    </row>
    <row r="428" spans="1:4" ht="15.6" customHeight="1">
      <c r="A428" s="251" t="s">
        <v>1172</v>
      </c>
      <c r="B428" s="252" t="s">
        <v>1173</v>
      </c>
      <c r="C428" s="220"/>
      <c r="D428" s="220"/>
    </row>
    <row r="429" spans="1:4" ht="18.75">
      <c r="A429" s="250">
        <v>9</v>
      </c>
      <c r="B429" s="257" t="s">
        <v>1174</v>
      </c>
      <c r="C429" s="220"/>
      <c r="D429" s="220"/>
    </row>
    <row r="430" spans="1:4" ht="15.6" customHeight="1">
      <c r="A430" s="251" t="s">
        <v>1175</v>
      </c>
      <c r="B430" s="261" t="s">
        <v>1176</v>
      </c>
      <c r="C430" s="220"/>
      <c r="D430" s="220"/>
    </row>
    <row r="431" spans="1:4" ht="15.6" customHeight="1">
      <c r="A431" s="251" t="s">
        <v>1177</v>
      </c>
      <c r="B431" s="261" t="s">
        <v>1178</v>
      </c>
      <c r="C431" s="220"/>
      <c r="D431" s="220"/>
    </row>
    <row r="432" spans="1:4" ht="15.6" customHeight="1">
      <c r="A432" s="251" t="s">
        <v>1179</v>
      </c>
      <c r="B432" s="261" t="s">
        <v>1180</v>
      </c>
      <c r="C432" s="220"/>
      <c r="D432" s="220"/>
    </row>
    <row r="433" spans="1:4" ht="15.6" customHeight="1">
      <c r="A433" s="251" t="s">
        <v>1181</v>
      </c>
      <c r="B433" s="253" t="s">
        <v>1182</v>
      </c>
      <c r="C433" s="220"/>
      <c r="D433" s="220"/>
    </row>
    <row r="434" spans="1:4" ht="15.6" customHeight="1">
      <c r="A434" s="251" t="s">
        <v>1183</v>
      </c>
      <c r="B434" s="252" t="s">
        <v>1184</v>
      </c>
      <c r="C434" s="220"/>
      <c r="D434" s="220"/>
    </row>
    <row r="435" spans="1:4" ht="15.6" customHeight="1">
      <c r="A435" s="251" t="s">
        <v>1185</v>
      </c>
      <c r="B435" s="252" t="s">
        <v>1186</v>
      </c>
      <c r="C435" s="220">
        <v>2</v>
      </c>
      <c r="D435" s="220">
        <v>2</v>
      </c>
    </row>
    <row r="436" spans="1:4" ht="15.6" customHeight="1">
      <c r="A436" s="251" t="s">
        <v>1187</v>
      </c>
      <c r="B436" s="252" t="s">
        <v>1188</v>
      </c>
      <c r="C436" s="220"/>
      <c r="D436" s="220"/>
    </row>
    <row r="437" spans="1:4" ht="15.6" customHeight="1">
      <c r="A437" s="251" t="s">
        <v>1189</v>
      </c>
      <c r="B437" s="252" t="s">
        <v>1190</v>
      </c>
      <c r="C437" s="220">
        <v>112</v>
      </c>
      <c r="D437" s="220">
        <v>48</v>
      </c>
    </row>
    <row r="438" spans="1:4" ht="15.6" customHeight="1">
      <c r="A438" s="251" t="s">
        <v>1191</v>
      </c>
      <c r="B438" s="252" t="s">
        <v>1192</v>
      </c>
      <c r="C438" s="220">
        <v>10</v>
      </c>
      <c r="D438" s="220">
        <v>10</v>
      </c>
    </row>
    <row r="439" spans="1:4" ht="15.6" customHeight="1">
      <c r="A439" s="251" t="s">
        <v>1193</v>
      </c>
      <c r="B439" s="252" t="s">
        <v>1194</v>
      </c>
      <c r="C439" s="220"/>
      <c r="D439" s="220"/>
    </row>
    <row r="440" spans="1:4" ht="15.6" customHeight="1">
      <c r="A440" s="251" t="s">
        <v>1195</v>
      </c>
      <c r="B440" s="252" t="s">
        <v>1196</v>
      </c>
      <c r="C440" s="220"/>
      <c r="D440" s="220"/>
    </row>
    <row r="441" spans="1:4" ht="15.6" customHeight="1">
      <c r="A441" s="251" t="s">
        <v>1197</v>
      </c>
      <c r="B441" s="252" t="s">
        <v>1198</v>
      </c>
      <c r="C441" s="220"/>
      <c r="D441" s="220"/>
    </row>
    <row r="442" spans="1:4" ht="15.6" customHeight="1">
      <c r="A442" s="251" t="s">
        <v>1199</v>
      </c>
      <c r="B442" s="252" t="s">
        <v>1200</v>
      </c>
      <c r="C442" s="220"/>
      <c r="D442" s="220"/>
    </row>
    <row r="443" spans="1:4" ht="25.5">
      <c r="A443" s="251" t="s">
        <v>1201</v>
      </c>
      <c r="B443" s="252" t="s">
        <v>3798</v>
      </c>
      <c r="C443" s="220"/>
      <c r="D443" s="220"/>
    </row>
    <row r="444" spans="1:4" ht="15.6" customHeight="1">
      <c r="A444" s="251" t="s">
        <v>1202</v>
      </c>
      <c r="B444" s="252" t="s">
        <v>1203</v>
      </c>
      <c r="C444" s="220"/>
      <c r="D444" s="220"/>
    </row>
    <row r="445" spans="1:4" ht="15.6" customHeight="1">
      <c r="A445" s="251" t="s">
        <v>1204</v>
      </c>
      <c r="B445" s="252" t="s">
        <v>1205</v>
      </c>
      <c r="C445" s="220"/>
      <c r="D445" s="220"/>
    </row>
    <row r="446" spans="1:4" ht="15.6" customHeight="1">
      <c r="A446" s="251" t="s">
        <v>1206</v>
      </c>
      <c r="B446" s="252" t="s">
        <v>1207</v>
      </c>
      <c r="C446" s="220"/>
      <c r="D446" s="220"/>
    </row>
    <row r="447" spans="1:4" ht="15.6" customHeight="1">
      <c r="A447" s="251" t="s">
        <v>1208</v>
      </c>
      <c r="B447" s="252" t="s">
        <v>1209</v>
      </c>
      <c r="C447" s="220"/>
      <c r="D447" s="220"/>
    </row>
    <row r="448" spans="1:4" ht="15.6" customHeight="1">
      <c r="A448" s="251" t="s">
        <v>1210</v>
      </c>
      <c r="B448" s="252" t="s">
        <v>1211</v>
      </c>
      <c r="C448" s="220">
        <v>1</v>
      </c>
      <c r="D448" s="220">
        <v>1</v>
      </c>
    </row>
    <row r="449" spans="1:4" ht="15.6" customHeight="1">
      <c r="A449" s="251" t="s">
        <v>1212</v>
      </c>
      <c r="B449" s="252" t="s">
        <v>1213</v>
      </c>
      <c r="C449" s="220"/>
      <c r="D449" s="220"/>
    </row>
    <row r="450" spans="1:4" ht="15.6" customHeight="1">
      <c r="A450" s="251" t="s">
        <v>1214</v>
      </c>
      <c r="B450" s="261" t="s">
        <v>1215</v>
      </c>
      <c r="C450" s="220"/>
      <c r="D450" s="220"/>
    </row>
    <row r="451" spans="1:4" ht="15.6" customHeight="1">
      <c r="A451" s="251" t="s">
        <v>1216</v>
      </c>
      <c r="B451" s="261" t="s">
        <v>1217</v>
      </c>
      <c r="C451" s="220"/>
      <c r="D451" s="220"/>
    </row>
    <row r="452" spans="1:4" ht="15.6" customHeight="1">
      <c r="A452" s="251" t="s">
        <v>1218</v>
      </c>
      <c r="B452" s="252" t="s">
        <v>1219</v>
      </c>
      <c r="C452" s="220"/>
      <c r="D452" s="220"/>
    </row>
    <row r="453" spans="1:4" ht="15.6" customHeight="1">
      <c r="A453" s="251" t="s">
        <v>1220</v>
      </c>
      <c r="B453" s="252" t="s">
        <v>1221</v>
      </c>
      <c r="C453" s="220">
        <v>1</v>
      </c>
      <c r="D453" s="220">
        <v>1</v>
      </c>
    </row>
    <row r="454" spans="1:4" ht="15.6" customHeight="1">
      <c r="A454" s="251" t="s">
        <v>1222</v>
      </c>
      <c r="B454" s="252" t="s">
        <v>1223</v>
      </c>
      <c r="C454" s="220"/>
      <c r="D454" s="220"/>
    </row>
    <row r="455" spans="1:4" ht="15.6" customHeight="1">
      <c r="A455" s="251" t="s">
        <v>1224</v>
      </c>
      <c r="B455" s="252" t="s">
        <v>1225</v>
      </c>
      <c r="C455" s="220">
        <v>2</v>
      </c>
      <c r="D455" s="220">
        <v>2</v>
      </c>
    </row>
    <row r="456" spans="1:4" ht="15.6" customHeight="1">
      <c r="A456" s="251" t="s">
        <v>1226</v>
      </c>
      <c r="B456" s="252" t="s">
        <v>1227</v>
      </c>
      <c r="C456" s="220">
        <v>1</v>
      </c>
      <c r="D456" s="220">
        <v>1</v>
      </c>
    </row>
    <row r="457" spans="1:4" ht="15.6" customHeight="1">
      <c r="A457" s="251" t="s">
        <v>1228</v>
      </c>
      <c r="B457" s="252" t="s">
        <v>1229</v>
      </c>
      <c r="C457" s="220">
        <v>2</v>
      </c>
      <c r="D457" s="220">
        <v>2</v>
      </c>
    </row>
    <row r="458" spans="1:4" ht="15.6" customHeight="1">
      <c r="A458" s="251" t="s">
        <v>1230</v>
      </c>
      <c r="B458" s="252" t="s">
        <v>1231</v>
      </c>
      <c r="C458" s="220"/>
      <c r="D458" s="220"/>
    </row>
    <row r="459" spans="1:4" ht="15.6" customHeight="1">
      <c r="A459" s="251" t="s">
        <v>1232</v>
      </c>
      <c r="B459" s="252" t="s">
        <v>1233</v>
      </c>
      <c r="C459" s="220"/>
      <c r="D459" s="220"/>
    </row>
    <row r="460" spans="1:4" ht="15.6" customHeight="1">
      <c r="A460" s="251" t="s">
        <v>1234</v>
      </c>
      <c r="B460" s="252" t="s">
        <v>1235</v>
      </c>
      <c r="C460" s="220"/>
      <c r="D460" s="220"/>
    </row>
    <row r="461" spans="1:4" ht="15.6" customHeight="1">
      <c r="A461" s="251" t="s">
        <v>1236</v>
      </c>
      <c r="B461" s="252" t="s">
        <v>1237</v>
      </c>
      <c r="C461" s="220">
        <v>1</v>
      </c>
      <c r="D461" s="220">
        <v>1</v>
      </c>
    </row>
    <row r="462" spans="1:4" ht="15.6" customHeight="1">
      <c r="A462" s="251" t="s">
        <v>1238</v>
      </c>
      <c r="B462" s="252" t="s">
        <v>1239</v>
      </c>
      <c r="C462" s="220"/>
      <c r="D462" s="220"/>
    </row>
    <row r="463" spans="1:4" ht="15.6" customHeight="1">
      <c r="A463" s="251" t="s">
        <v>1240</v>
      </c>
      <c r="B463" s="252" t="s">
        <v>1241</v>
      </c>
      <c r="C463" s="220">
        <v>1</v>
      </c>
      <c r="D463" s="220">
        <v>1</v>
      </c>
    </row>
    <row r="464" spans="1:4" ht="37.5">
      <c r="A464" s="250">
        <v>10</v>
      </c>
      <c r="B464" s="257" t="s">
        <v>1242</v>
      </c>
      <c r="C464" s="220"/>
      <c r="D464" s="220"/>
    </row>
    <row r="465" spans="1:4" ht="15.6" customHeight="1">
      <c r="A465" s="251" t="s">
        <v>1243</v>
      </c>
      <c r="B465" s="252" t="s">
        <v>1244</v>
      </c>
      <c r="C465" s="220"/>
      <c r="D465" s="220"/>
    </row>
    <row r="466" spans="1:4" ht="15.6" customHeight="1">
      <c r="A466" s="251" t="s">
        <v>1245</v>
      </c>
      <c r="B466" s="252" t="s">
        <v>1246</v>
      </c>
      <c r="C466" s="220"/>
      <c r="D466" s="220"/>
    </row>
    <row r="467" spans="1:4" ht="15.6" customHeight="1">
      <c r="A467" s="251" t="s">
        <v>1247</v>
      </c>
      <c r="B467" s="261" t="s">
        <v>1248</v>
      </c>
      <c r="C467" s="220"/>
      <c r="D467" s="220"/>
    </row>
    <row r="468" spans="1:4" ht="15.6" customHeight="1">
      <c r="A468" s="251" t="s">
        <v>1249</v>
      </c>
      <c r="B468" s="261" t="s">
        <v>1250</v>
      </c>
      <c r="C468" s="220"/>
      <c r="D468" s="220"/>
    </row>
    <row r="469" spans="1:4" ht="15.6" customHeight="1">
      <c r="A469" s="251" t="s">
        <v>1251</v>
      </c>
      <c r="B469" s="252" t="s">
        <v>1252</v>
      </c>
      <c r="C469" s="220">
        <v>3</v>
      </c>
      <c r="D469" s="220">
        <v>3</v>
      </c>
    </row>
    <row r="470" spans="1:4" ht="15.6" customHeight="1">
      <c r="A470" s="251" t="s">
        <v>1253</v>
      </c>
      <c r="B470" s="261" t="s">
        <v>1254</v>
      </c>
      <c r="C470" s="220"/>
      <c r="D470" s="220"/>
    </row>
    <row r="471" spans="1:4" ht="15.6" customHeight="1">
      <c r="A471" s="251" t="s">
        <v>1255</v>
      </c>
      <c r="B471" s="261" t="s">
        <v>1256</v>
      </c>
      <c r="C471" s="220">
        <v>2</v>
      </c>
      <c r="D471" s="220">
        <v>2</v>
      </c>
    </row>
    <row r="472" spans="1:4" ht="15.6" customHeight="1">
      <c r="A472" s="251" t="s">
        <v>1257</v>
      </c>
      <c r="B472" s="261" t="s">
        <v>1258</v>
      </c>
      <c r="C472" s="220"/>
      <c r="D472" s="220"/>
    </row>
    <row r="473" spans="1:4" ht="15.6" customHeight="1">
      <c r="A473" s="251" t="s">
        <v>1259</v>
      </c>
      <c r="B473" s="261" t="s">
        <v>1260</v>
      </c>
      <c r="C473" s="220"/>
      <c r="D473" s="220"/>
    </row>
    <row r="474" spans="1:4" ht="15.6" customHeight="1">
      <c r="A474" s="251" t="s">
        <v>1261</v>
      </c>
      <c r="B474" s="261" t="s">
        <v>1262</v>
      </c>
      <c r="C474" s="220">
        <v>6</v>
      </c>
      <c r="D474" s="220">
        <v>6</v>
      </c>
    </row>
    <row r="475" spans="1:4" ht="15.6" customHeight="1">
      <c r="A475" s="251" t="s">
        <v>1263</v>
      </c>
      <c r="B475" s="261" t="s">
        <v>1264</v>
      </c>
      <c r="C475" s="220">
        <v>56</v>
      </c>
      <c r="D475" s="220">
        <v>20</v>
      </c>
    </row>
    <row r="476" spans="1:4" ht="15.6" customHeight="1">
      <c r="A476" s="251" t="s">
        <v>1265</v>
      </c>
      <c r="B476" s="252" t="s">
        <v>1266</v>
      </c>
      <c r="C476" s="220"/>
      <c r="D476" s="220"/>
    </row>
    <row r="477" spans="1:4" ht="15.6" customHeight="1">
      <c r="A477" s="251" t="s">
        <v>1267</v>
      </c>
      <c r="B477" s="252" t="s">
        <v>1268</v>
      </c>
      <c r="C477" s="220"/>
      <c r="D477" s="220"/>
    </row>
    <row r="478" spans="1:4" ht="15.6" customHeight="1">
      <c r="A478" s="251" t="s">
        <v>1269</v>
      </c>
      <c r="B478" s="261" t="s">
        <v>1270</v>
      </c>
      <c r="C478" s="220"/>
      <c r="D478" s="220"/>
    </row>
    <row r="479" spans="1:4" ht="15.6" customHeight="1">
      <c r="A479" s="251" t="s">
        <v>1271</v>
      </c>
      <c r="B479" s="261" t="s">
        <v>1272</v>
      </c>
      <c r="C479" s="220"/>
      <c r="D479" s="220"/>
    </row>
    <row r="480" spans="1:4" ht="15.6" customHeight="1">
      <c r="A480" s="251" t="s">
        <v>1273</v>
      </c>
      <c r="B480" s="261" t="s">
        <v>1274</v>
      </c>
      <c r="C480" s="220">
        <v>4</v>
      </c>
      <c r="D480" s="220">
        <v>4</v>
      </c>
    </row>
    <row r="481" spans="1:4" ht="15.6" customHeight="1">
      <c r="A481" s="251" t="s">
        <v>1275</v>
      </c>
      <c r="B481" s="261" t="s">
        <v>1276</v>
      </c>
      <c r="C481" s="220"/>
      <c r="D481" s="220"/>
    </row>
    <row r="482" spans="1:4" ht="15.6" customHeight="1">
      <c r="A482" s="251" t="s">
        <v>1277</v>
      </c>
      <c r="B482" s="261" t="s">
        <v>1278</v>
      </c>
      <c r="C482" s="220">
        <v>1</v>
      </c>
      <c r="D482" s="220">
        <v>1</v>
      </c>
    </row>
    <row r="483" spans="1:4" ht="15.6" customHeight="1">
      <c r="A483" s="251" t="s">
        <v>1279</v>
      </c>
      <c r="B483" s="261" t="s">
        <v>1280</v>
      </c>
      <c r="C483" s="220"/>
      <c r="D483" s="220"/>
    </row>
    <row r="484" spans="1:4" ht="15.6" customHeight="1">
      <c r="A484" s="251" t="s">
        <v>1281</v>
      </c>
      <c r="B484" s="252" t="s">
        <v>1282</v>
      </c>
      <c r="C484" s="220"/>
      <c r="D484" s="220"/>
    </row>
    <row r="485" spans="1:4" ht="15.6" customHeight="1">
      <c r="A485" s="251" t="s">
        <v>1283</v>
      </c>
      <c r="B485" s="252" t="s">
        <v>1284</v>
      </c>
      <c r="C485" s="220"/>
      <c r="D485" s="220"/>
    </row>
    <row r="486" spans="1:4" ht="15.6" customHeight="1">
      <c r="A486" s="251" t="s">
        <v>1285</v>
      </c>
      <c r="B486" s="252" t="s">
        <v>1286</v>
      </c>
      <c r="C486" s="220"/>
      <c r="D486" s="220"/>
    </row>
    <row r="487" spans="1:4" ht="15.6" customHeight="1">
      <c r="A487" s="251" t="s">
        <v>1287</v>
      </c>
      <c r="B487" s="252" t="s">
        <v>1288</v>
      </c>
      <c r="C487" s="220">
        <v>13</v>
      </c>
      <c r="D487" s="220">
        <v>13</v>
      </c>
    </row>
    <row r="488" spans="1:4" ht="15.6" customHeight="1">
      <c r="A488" s="251" t="s">
        <v>1289</v>
      </c>
      <c r="B488" s="252" t="s">
        <v>1290</v>
      </c>
      <c r="C488" s="220">
        <v>1</v>
      </c>
      <c r="D488" s="220">
        <v>1</v>
      </c>
    </row>
    <row r="489" spans="1:4" ht="15.6" customHeight="1">
      <c r="A489" s="251" t="s">
        <v>1291</v>
      </c>
      <c r="B489" s="261" t="s">
        <v>1292</v>
      </c>
      <c r="C489" s="220"/>
      <c r="D489" s="220"/>
    </row>
    <row r="490" spans="1:4" ht="15.6" customHeight="1">
      <c r="A490" s="251" t="s">
        <v>1293</v>
      </c>
      <c r="B490" s="261" t="s">
        <v>1294</v>
      </c>
      <c r="C490" s="220"/>
      <c r="D490" s="220"/>
    </row>
    <row r="491" spans="1:4" ht="15.6" customHeight="1">
      <c r="A491" s="251" t="s">
        <v>1295</v>
      </c>
      <c r="B491" s="252" t="s">
        <v>1296</v>
      </c>
      <c r="C491" s="220"/>
      <c r="D491" s="220"/>
    </row>
    <row r="492" spans="1:4" ht="15.6" customHeight="1">
      <c r="A492" s="251" t="s">
        <v>1297</v>
      </c>
      <c r="B492" s="252" t="s">
        <v>1298</v>
      </c>
      <c r="C492" s="220">
        <v>3</v>
      </c>
      <c r="D492" s="220">
        <v>3</v>
      </c>
    </row>
    <row r="493" spans="1:4" ht="18.75">
      <c r="A493" s="250">
        <v>11</v>
      </c>
      <c r="B493" s="257" t="s">
        <v>1299</v>
      </c>
      <c r="C493" s="220"/>
      <c r="D493" s="220"/>
    </row>
    <row r="494" spans="1:4" ht="15.6" customHeight="1">
      <c r="A494" s="251" t="s">
        <v>1300</v>
      </c>
      <c r="B494" s="252" t="s">
        <v>1301</v>
      </c>
      <c r="C494" s="220"/>
      <c r="D494" s="220"/>
    </row>
    <row r="495" spans="1:4" ht="15.6" customHeight="1">
      <c r="A495" s="251" t="s">
        <v>1302</v>
      </c>
      <c r="B495" s="252" t="s">
        <v>1303</v>
      </c>
      <c r="C495" s="220"/>
      <c r="D495" s="220"/>
    </row>
    <row r="496" spans="1:4" ht="15.6" customHeight="1">
      <c r="A496" s="251" t="s">
        <v>1304</v>
      </c>
      <c r="B496" s="252" t="s">
        <v>1305</v>
      </c>
      <c r="C496" s="220"/>
      <c r="D496" s="220"/>
    </row>
    <row r="497" spans="1:4" ht="15.6" customHeight="1">
      <c r="A497" s="251" t="s">
        <v>1306</v>
      </c>
      <c r="B497" s="252" t="s">
        <v>1307</v>
      </c>
      <c r="C497" s="220"/>
      <c r="D497" s="220"/>
    </row>
    <row r="498" spans="1:4" ht="15.6" customHeight="1">
      <c r="A498" s="251" t="s">
        <v>1308</v>
      </c>
      <c r="B498" s="252" t="s">
        <v>1309</v>
      </c>
      <c r="C498" s="220"/>
      <c r="D498" s="220"/>
    </row>
    <row r="499" spans="1:4" ht="15.6" customHeight="1">
      <c r="A499" s="251" t="s">
        <v>1310</v>
      </c>
      <c r="B499" s="252" t="s">
        <v>1311</v>
      </c>
      <c r="C499" s="220"/>
      <c r="D499" s="220"/>
    </row>
    <row r="500" spans="1:4" ht="15.6" customHeight="1">
      <c r="A500" s="251" t="s">
        <v>1312</v>
      </c>
      <c r="B500" s="252" t="s">
        <v>1313</v>
      </c>
      <c r="C500" s="220"/>
      <c r="D500" s="220"/>
    </row>
    <row r="501" spans="1:4" ht="15.6" customHeight="1">
      <c r="A501" s="251" t="s">
        <v>1314</v>
      </c>
      <c r="B501" s="252" t="s">
        <v>1315</v>
      </c>
      <c r="C501" s="220"/>
      <c r="D501" s="220"/>
    </row>
    <row r="502" spans="1:4" ht="15.6" customHeight="1">
      <c r="A502" s="251" t="s">
        <v>1316</v>
      </c>
      <c r="B502" s="252" t="s">
        <v>1317</v>
      </c>
      <c r="C502" s="220"/>
      <c r="D502" s="220"/>
    </row>
    <row r="503" spans="1:4" ht="15.6" customHeight="1">
      <c r="A503" s="251" t="s">
        <v>1318</v>
      </c>
      <c r="B503" s="252" t="s">
        <v>1319</v>
      </c>
      <c r="C503" s="220"/>
      <c r="D503" s="220"/>
    </row>
    <row r="504" spans="1:4" ht="15.6" customHeight="1">
      <c r="A504" s="251" t="s">
        <v>1320</v>
      </c>
      <c r="B504" s="252" t="s">
        <v>1321</v>
      </c>
      <c r="C504" s="220"/>
      <c r="D504" s="220"/>
    </row>
    <row r="505" spans="1:4" ht="15.6" customHeight="1">
      <c r="A505" s="251" t="s">
        <v>1322</v>
      </c>
      <c r="B505" s="252" t="s">
        <v>1323</v>
      </c>
      <c r="C505" s="220"/>
      <c r="D505" s="220"/>
    </row>
    <row r="506" spans="1:4" ht="15.6" customHeight="1">
      <c r="A506" s="251" t="s">
        <v>1324</v>
      </c>
      <c r="B506" s="252" t="s">
        <v>1325</v>
      </c>
      <c r="C506" s="220"/>
      <c r="D506" s="220"/>
    </row>
    <row r="507" spans="1:4" ht="15.6" customHeight="1">
      <c r="A507" s="251" t="s">
        <v>1326</v>
      </c>
      <c r="B507" s="252" t="s">
        <v>1327</v>
      </c>
      <c r="C507" s="220"/>
      <c r="D507" s="220"/>
    </row>
    <row r="508" spans="1:4" ht="15.6" customHeight="1">
      <c r="A508" s="251" t="s">
        <v>1328</v>
      </c>
      <c r="B508" s="252" t="s">
        <v>1329</v>
      </c>
      <c r="C508" s="220"/>
      <c r="D508" s="220"/>
    </row>
    <row r="509" spans="1:4" ht="15.6" customHeight="1">
      <c r="A509" s="251" t="s">
        <v>1330</v>
      </c>
      <c r="B509" s="252" t="s">
        <v>1331</v>
      </c>
      <c r="C509" s="220"/>
      <c r="D509" s="220"/>
    </row>
    <row r="510" spans="1:4" ht="15.6" customHeight="1">
      <c r="A510" s="251" t="s">
        <v>1332</v>
      </c>
      <c r="B510" s="252" t="s">
        <v>1333</v>
      </c>
      <c r="C510" s="220"/>
      <c r="D510" s="220"/>
    </row>
    <row r="511" spans="1:4" ht="15.6" customHeight="1">
      <c r="A511" s="251" t="s">
        <v>1334</v>
      </c>
      <c r="B511" s="252" t="s">
        <v>1335</v>
      </c>
      <c r="C511" s="220"/>
      <c r="D511" s="220"/>
    </row>
    <row r="512" spans="1:4" ht="15.6" customHeight="1">
      <c r="A512" s="251" t="s">
        <v>1336</v>
      </c>
      <c r="B512" s="252" t="s">
        <v>1337</v>
      </c>
      <c r="C512" s="220"/>
      <c r="D512" s="220"/>
    </row>
    <row r="513" spans="1:4" ht="15.6" customHeight="1">
      <c r="A513" s="251" t="s">
        <v>1338</v>
      </c>
      <c r="B513" s="252" t="s">
        <v>1339</v>
      </c>
      <c r="C513" s="220"/>
      <c r="D513" s="220"/>
    </row>
    <row r="514" spans="1:4" ht="15.6" customHeight="1">
      <c r="A514" s="251" t="s">
        <v>1340</v>
      </c>
      <c r="B514" s="252" t="s">
        <v>1341</v>
      </c>
      <c r="C514" s="220"/>
      <c r="D514" s="220"/>
    </row>
    <row r="515" spans="1:4" ht="15.6" customHeight="1">
      <c r="A515" s="251" t="s">
        <v>1342</v>
      </c>
      <c r="B515" s="252" t="s">
        <v>1343</v>
      </c>
      <c r="C515" s="220"/>
      <c r="D515" s="220"/>
    </row>
    <row r="516" spans="1:4" ht="15.6" customHeight="1">
      <c r="A516" s="251" t="s">
        <v>1344</v>
      </c>
      <c r="B516" s="252" t="s">
        <v>1345</v>
      </c>
      <c r="C516" s="220"/>
      <c r="D516" s="220"/>
    </row>
    <row r="517" spans="1:4" ht="15.6" customHeight="1">
      <c r="A517" s="251" t="s">
        <v>1346</v>
      </c>
      <c r="B517" s="252" t="s">
        <v>1347</v>
      </c>
      <c r="C517" s="220"/>
      <c r="D517" s="220"/>
    </row>
    <row r="518" spans="1:4" ht="15.6" customHeight="1">
      <c r="A518" s="251" t="s">
        <v>1348</v>
      </c>
      <c r="B518" s="252" t="s">
        <v>1349</v>
      </c>
      <c r="C518" s="220"/>
      <c r="D518" s="220"/>
    </row>
    <row r="519" spans="1:4" ht="15.6" customHeight="1">
      <c r="A519" s="251" t="s">
        <v>1350</v>
      </c>
      <c r="B519" s="252" t="s">
        <v>1351</v>
      </c>
      <c r="C519" s="220"/>
      <c r="D519" s="220"/>
    </row>
    <row r="520" spans="1:4" ht="15.6" customHeight="1">
      <c r="A520" s="251" t="s">
        <v>1352</v>
      </c>
      <c r="B520" s="252" t="s">
        <v>1353</v>
      </c>
      <c r="C520" s="220"/>
      <c r="D520" s="220"/>
    </row>
    <row r="521" spans="1:4" ht="15.6" customHeight="1">
      <c r="A521" s="251" t="s">
        <v>1354</v>
      </c>
      <c r="B521" s="252" t="s">
        <v>1355</v>
      </c>
      <c r="C521" s="220"/>
      <c r="D521" s="220"/>
    </row>
    <row r="522" spans="1:4" ht="15.6" customHeight="1">
      <c r="A522" s="251" t="s">
        <v>1356</v>
      </c>
      <c r="B522" s="252" t="s">
        <v>1357</v>
      </c>
      <c r="C522" s="220">
        <v>1</v>
      </c>
      <c r="D522" s="220">
        <v>1</v>
      </c>
    </row>
    <row r="523" spans="1:4" ht="15.6" customHeight="1">
      <c r="A523" s="251" t="s">
        <v>1358</v>
      </c>
      <c r="B523" s="252" t="s">
        <v>1359</v>
      </c>
      <c r="C523" s="220"/>
      <c r="D523" s="220"/>
    </row>
    <row r="524" spans="1:4" ht="15.6" customHeight="1">
      <c r="A524" s="251" t="s">
        <v>1360</v>
      </c>
      <c r="B524" s="252" t="s">
        <v>1361</v>
      </c>
      <c r="C524" s="220"/>
      <c r="D524" s="220"/>
    </row>
    <row r="525" spans="1:4" ht="15.6" customHeight="1">
      <c r="A525" s="251" t="s">
        <v>1362</v>
      </c>
      <c r="B525" s="252" t="s">
        <v>1363</v>
      </c>
      <c r="C525" s="220"/>
      <c r="D525" s="220"/>
    </row>
    <row r="526" spans="1:4" ht="15.6" customHeight="1">
      <c r="A526" s="251" t="s">
        <v>1364</v>
      </c>
      <c r="B526" s="252" t="s">
        <v>1365</v>
      </c>
      <c r="C526" s="220">
        <v>2</v>
      </c>
      <c r="D526" s="220">
        <v>2</v>
      </c>
    </row>
    <row r="527" spans="1:4" ht="15.6" customHeight="1">
      <c r="A527" s="251" t="s">
        <v>1366</v>
      </c>
      <c r="B527" s="252" t="s">
        <v>1367</v>
      </c>
      <c r="C527" s="220"/>
      <c r="D527" s="220"/>
    </row>
    <row r="528" spans="1:4" ht="15.6" customHeight="1">
      <c r="A528" s="251" t="s">
        <v>1368</v>
      </c>
      <c r="B528" s="252" t="s">
        <v>1369</v>
      </c>
      <c r="C528" s="220"/>
      <c r="D528" s="220"/>
    </row>
    <row r="529" spans="1:4" ht="15.6" customHeight="1">
      <c r="A529" s="251" t="s">
        <v>1370</v>
      </c>
      <c r="B529" s="252" t="s">
        <v>1371</v>
      </c>
      <c r="C529" s="220"/>
      <c r="D529" s="220"/>
    </row>
    <row r="530" spans="1:4" ht="15.6" customHeight="1">
      <c r="A530" s="251" t="s">
        <v>1372</v>
      </c>
      <c r="B530" s="253" t="s">
        <v>1373</v>
      </c>
      <c r="C530" s="220"/>
      <c r="D530" s="220"/>
    </row>
    <row r="531" spans="1:4" ht="18.75">
      <c r="A531" s="250">
        <v>12</v>
      </c>
      <c r="B531" s="257" t="s">
        <v>1374</v>
      </c>
      <c r="C531" s="220"/>
      <c r="D531" s="220"/>
    </row>
    <row r="532" spans="1:4" ht="15.6" customHeight="1">
      <c r="A532" s="251" t="s">
        <v>1375</v>
      </c>
      <c r="B532" s="261" t="s">
        <v>1376</v>
      </c>
      <c r="C532" s="220"/>
      <c r="D532" s="220"/>
    </row>
    <row r="533" spans="1:4" ht="15.6" customHeight="1">
      <c r="A533" s="251" t="s">
        <v>1377</v>
      </c>
      <c r="B533" s="261" t="s">
        <v>1378</v>
      </c>
      <c r="C533" s="220"/>
      <c r="D533" s="220"/>
    </row>
    <row r="534" spans="1:4" ht="15.6" customHeight="1">
      <c r="A534" s="251" t="s">
        <v>1379</v>
      </c>
      <c r="B534" s="252" t="s">
        <v>1380</v>
      </c>
      <c r="C534" s="220"/>
      <c r="D534" s="220"/>
    </row>
    <row r="535" spans="1:4" ht="15.6" customHeight="1">
      <c r="A535" s="251" t="s">
        <v>1381</v>
      </c>
      <c r="B535" s="252" t="s">
        <v>1382</v>
      </c>
      <c r="C535" s="220"/>
      <c r="D535" s="220"/>
    </row>
    <row r="536" spans="1:4" ht="15.6" customHeight="1">
      <c r="A536" s="251" t="s">
        <v>1383</v>
      </c>
      <c r="B536" s="252" t="s">
        <v>1384</v>
      </c>
      <c r="C536" s="220"/>
      <c r="D536" s="220"/>
    </row>
    <row r="537" spans="1:4" ht="15.6" customHeight="1">
      <c r="A537" s="251" t="s">
        <v>1385</v>
      </c>
      <c r="B537" s="253" t="s">
        <v>1386</v>
      </c>
      <c r="C537" s="220"/>
      <c r="D537" s="220"/>
    </row>
    <row r="538" spans="1:4" ht="15.6" customHeight="1">
      <c r="A538" s="251" t="s">
        <v>1387</v>
      </c>
      <c r="B538" s="252" t="s">
        <v>1388</v>
      </c>
      <c r="C538" s="220"/>
      <c r="D538" s="220"/>
    </row>
    <row r="539" spans="1:4" ht="15.6" customHeight="1">
      <c r="A539" s="251" t="s">
        <v>1389</v>
      </c>
      <c r="B539" s="252" t="s">
        <v>1390</v>
      </c>
      <c r="C539" s="220"/>
      <c r="D539" s="220"/>
    </row>
    <row r="540" spans="1:4" ht="15.6" customHeight="1">
      <c r="A540" s="251" t="s">
        <v>1391</v>
      </c>
      <c r="B540" s="252" t="s">
        <v>1392</v>
      </c>
      <c r="C540" s="220"/>
      <c r="D540" s="220"/>
    </row>
    <row r="541" spans="1:4" ht="15.6" customHeight="1">
      <c r="A541" s="251" t="s">
        <v>1393</v>
      </c>
      <c r="B541" s="252" t="s">
        <v>1394</v>
      </c>
      <c r="C541" s="220"/>
      <c r="D541" s="220"/>
    </row>
    <row r="542" spans="1:4" ht="15.6" customHeight="1">
      <c r="A542" s="251" t="s">
        <v>1395</v>
      </c>
      <c r="B542" s="252" t="s">
        <v>1396</v>
      </c>
      <c r="C542" s="220">
        <v>3</v>
      </c>
      <c r="D542" s="220">
        <v>3</v>
      </c>
    </row>
    <row r="543" spans="1:4" ht="15.6" customHeight="1">
      <c r="A543" s="251" t="s">
        <v>1397</v>
      </c>
      <c r="B543" s="252" t="s">
        <v>1398</v>
      </c>
      <c r="C543" s="220"/>
      <c r="D543" s="220"/>
    </row>
    <row r="544" spans="1:4" ht="15.6" customHeight="1">
      <c r="A544" s="251" t="s">
        <v>1399</v>
      </c>
      <c r="B544" s="261" t="s">
        <v>1400</v>
      </c>
      <c r="C544" s="220"/>
      <c r="D544" s="220"/>
    </row>
    <row r="545" spans="1:4" ht="15.6" customHeight="1">
      <c r="A545" s="251" t="s">
        <v>1401</v>
      </c>
      <c r="B545" s="253" t="s">
        <v>1402</v>
      </c>
      <c r="C545" s="220"/>
      <c r="D545" s="220"/>
    </row>
    <row r="546" spans="1:4" ht="15.6" customHeight="1">
      <c r="A546" s="251" t="s">
        <v>1403</v>
      </c>
      <c r="B546" s="252" t="s">
        <v>1404</v>
      </c>
      <c r="C546" s="220"/>
      <c r="D546" s="220"/>
    </row>
    <row r="547" spans="1:4" ht="15.6" customHeight="1">
      <c r="A547" s="251" t="s">
        <v>1405</v>
      </c>
      <c r="B547" s="252" t="s">
        <v>1406</v>
      </c>
      <c r="C547" s="220"/>
      <c r="D547" s="220"/>
    </row>
    <row r="548" spans="1:4" ht="18.75">
      <c r="A548" s="250">
        <v>13</v>
      </c>
      <c r="B548" s="257" t="s">
        <v>1407</v>
      </c>
      <c r="C548" s="220"/>
      <c r="D548" s="220"/>
    </row>
    <row r="549" spans="1:4" ht="18" customHeight="1">
      <c r="A549" s="251" t="s">
        <v>1408</v>
      </c>
      <c r="B549" s="252" t="s">
        <v>1409</v>
      </c>
      <c r="C549" s="220"/>
      <c r="D549" s="220"/>
    </row>
    <row r="550" spans="1:4" ht="18" customHeight="1">
      <c r="A550" s="251" t="s">
        <v>1410</v>
      </c>
      <c r="B550" s="252" t="s">
        <v>1411</v>
      </c>
      <c r="C550" s="220"/>
      <c r="D550" s="220"/>
    </row>
    <row r="551" spans="1:4" ht="18" customHeight="1">
      <c r="A551" s="251" t="s">
        <v>1412</v>
      </c>
      <c r="B551" s="252" t="s">
        <v>1413</v>
      </c>
      <c r="C551" s="220"/>
      <c r="D551" s="220"/>
    </row>
    <row r="552" spans="1:4" ht="18" customHeight="1">
      <c r="A552" s="251" t="s">
        <v>1414</v>
      </c>
      <c r="B552" s="252" t="s">
        <v>1415</v>
      </c>
      <c r="C552" s="220"/>
      <c r="D552" s="220"/>
    </row>
    <row r="553" spans="1:4" ht="18" customHeight="1">
      <c r="A553" s="251" t="s">
        <v>1416</v>
      </c>
      <c r="B553" s="252" t="s">
        <v>1417</v>
      </c>
      <c r="C553" s="220"/>
      <c r="D553" s="220"/>
    </row>
    <row r="554" spans="1:4" ht="18" customHeight="1">
      <c r="A554" s="251" t="s">
        <v>1418</v>
      </c>
      <c r="B554" s="252" t="s">
        <v>1419</v>
      </c>
      <c r="C554" s="220"/>
      <c r="D554" s="220"/>
    </row>
    <row r="555" spans="1:4" ht="18" customHeight="1">
      <c r="A555" s="251" t="s">
        <v>1420</v>
      </c>
      <c r="B555" s="252" t="s">
        <v>1421</v>
      </c>
      <c r="C555" s="220"/>
      <c r="D555" s="220"/>
    </row>
    <row r="556" spans="1:4" ht="18" customHeight="1">
      <c r="A556" s="251" t="s">
        <v>1422</v>
      </c>
      <c r="B556" s="252" t="s">
        <v>1423</v>
      </c>
      <c r="C556" s="220"/>
      <c r="D556" s="220"/>
    </row>
    <row r="557" spans="1:4" ht="18" customHeight="1">
      <c r="A557" s="251" t="s">
        <v>1424</v>
      </c>
      <c r="B557" s="252" t="s">
        <v>1425</v>
      </c>
      <c r="C557" s="220"/>
      <c r="D557" s="220"/>
    </row>
    <row r="558" spans="1:4" ht="18" customHeight="1">
      <c r="A558" s="251" t="s">
        <v>1426</v>
      </c>
      <c r="B558" s="252" t="s">
        <v>1427</v>
      </c>
      <c r="C558" s="220"/>
      <c r="D558" s="220"/>
    </row>
    <row r="559" spans="1:4" ht="18" customHeight="1">
      <c r="A559" s="251" t="s">
        <v>1428</v>
      </c>
      <c r="B559" s="252" t="s">
        <v>1429</v>
      </c>
      <c r="C559" s="220"/>
      <c r="D559" s="220"/>
    </row>
    <row r="560" spans="1:4" ht="18" customHeight="1">
      <c r="A560" s="251" t="s">
        <v>1430</v>
      </c>
      <c r="B560" s="252" t="s">
        <v>1431</v>
      </c>
      <c r="C560" s="220"/>
      <c r="D560" s="220"/>
    </row>
    <row r="561" spans="1:4" ht="18" customHeight="1">
      <c r="A561" s="256" t="s">
        <v>1432</v>
      </c>
      <c r="B561" s="261" t="s">
        <v>1433</v>
      </c>
      <c r="C561" s="220"/>
      <c r="D561" s="220"/>
    </row>
    <row r="562" spans="1:4" ht="18" customHeight="1">
      <c r="A562" s="256" t="s">
        <v>1434</v>
      </c>
      <c r="B562" s="261" t="s">
        <v>1435</v>
      </c>
      <c r="C562" s="220"/>
      <c r="D562" s="220"/>
    </row>
    <row r="563" spans="1:4" ht="18" customHeight="1">
      <c r="A563" s="251" t="s">
        <v>1436</v>
      </c>
      <c r="B563" s="252" t="s">
        <v>1437</v>
      </c>
      <c r="C563" s="220"/>
      <c r="D563" s="220"/>
    </row>
    <row r="564" spans="1:4" ht="18" customHeight="1">
      <c r="A564" s="251" t="s">
        <v>1438</v>
      </c>
      <c r="B564" s="252" t="s">
        <v>1439</v>
      </c>
      <c r="C564" s="220">
        <v>4</v>
      </c>
      <c r="D564" s="220">
        <v>4</v>
      </c>
    </row>
    <row r="565" spans="1:4" ht="18" customHeight="1">
      <c r="A565" s="251" t="s">
        <v>1440</v>
      </c>
      <c r="B565" s="252" t="s">
        <v>1441</v>
      </c>
      <c r="C565" s="220"/>
      <c r="D565" s="220"/>
    </row>
    <row r="566" spans="1:4" ht="18" customHeight="1">
      <c r="A566" s="251" t="s">
        <v>1442</v>
      </c>
      <c r="B566" s="261" t="s">
        <v>1443</v>
      </c>
      <c r="C566" s="220"/>
      <c r="D566" s="220"/>
    </row>
    <row r="567" spans="1:4" ht="18.75">
      <c r="A567" s="250">
        <v>14</v>
      </c>
      <c r="B567" s="257" t="s">
        <v>1444</v>
      </c>
      <c r="C567" s="220"/>
      <c r="D567" s="220"/>
    </row>
    <row r="568" spans="1:4" ht="15.6" customHeight="1">
      <c r="A568" s="251" t="s">
        <v>1445</v>
      </c>
      <c r="B568" s="252" t="s">
        <v>1446</v>
      </c>
      <c r="C568" s="220"/>
      <c r="D568" s="220"/>
    </row>
    <row r="569" spans="1:4" ht="15.6" customHeight="1">
      <c r="A569" s="251" t="s">
        <v>1447</v>
      </c>
      <c r="B569" s="252" t="s">
        <v>1448</v>
      </c>
      <c r="C569" s="220"/>
      <c r="D569" s="220"/>
    </row>
    <row r="570" spans="1:4" ht="15.6" customHeight="1">
      <c r="A570" s="251" t="s">
        <v>1449</v>
      </c>
      <c r="B570" s="252" t="s">
        <v>1450</v>
      </c>
      <c r="C570" s="220"/>
      <c r="D570" s="220"/>
    </row>
    <row r="571" spans="1:4" ht="15.6" customHeight="1">
      <c r="A571" s="251" t="s">
        <v>1451</v>
      </c>
      <c r="B571" s="252" t="s">
        <v>1452</v>
      </c>
      <c r="C571" s="220"/>
      <c r="D571" s="220"/>
    </row>
    <row r="572" spans="1:4" ht="15.6" customHeight="1">
      <c r="A572" s="251" t="s">
        <v>1453</v>
      </c>
      <c r="B572" s="261" t="s">
        <v>1454</v>
      </c>
      <c r="C572" s="220"/>
      <c r="D572" s="220"/>
    </row>
    <row r="573" spans="1:4" ht="15.6" customHeight="1">
      <c r="A573" s="251" t="s">
        <v>1455</v>
      </c>
      <c r="B573" s="261" t="s">
        <v>1456</v>
      </c>
      <c r="C573" s="220"/>
      <c r="D573" s="220"/>
    </row>
    <row r="574" spans="1:4" ht="15.6" customHeight="1">
      <c r="A574" s="251" t="s">
        <v>1457</v>
      </c>
      <c r="B574" s="261" t="s">
        <v>1458</v>
      </c>
      <c r="C574" s="220"/>
      <c r="D574" s="220"/>
    </row>
    <row r="575" spans="1:4" ht="15.6" customHeight="1">
      <c r="A575" s="251" t="s">
        <v>1459</v>
      </c>
      <c r="B575" s="261" t="s">
        <v>1460</v>
      </c>
      <c r="C575" s="220"/>
      <c r="D575" s="220"/>
    </row>
    <row r="576" spans="1:4" ht="15.6" customHeight="1">
      <c r="A576" s="251" t="s">
        <v>1461</v>
      </c>
      <c r="B576" s="252" t="s">
        <v>1462</v>
      </c>
      <c r="C576" s="220"/>
      <c r="D576" s="220"/>
    </row>
    <row r="577" spans="1:4" ht="15.6" customHeight="1">
      <c r="A577" s="262" t="s">
        <v>1463</v>
      </c>
      <c r="B577" s="263" t="s">
        <v>1464</v>
      </c>
      <c r="C577" s="220"/>
      <c r="D577" s="220"/>
    </row>
    <row r="578" spans="1:4" ht="15.6" customHeight="1">
      <c r="A578" s="262" t="s">
        <v>1465</v>
      </c>
      <c r="B578" s="263" t="s">
        <v>1466</v>
      </c>
      <c r="C578" s="220"/>
      <c r="D578" s="220"/>
    </row>
    <row r="579" spans="1:4" ht="15.6" customHeight="1">
      <c r="A579" s="262" t="s">
        <v>1467</v>
      </c>
      <c r="B579" s="263" t="s">
        <v>1468</v>
      </c>
      <c r="C579" s="220"/>
      <c r="D579" s="220"/>
    </row>
    <row r="580" spans="1:4" ht="15.6" customHeight="1">
      <c r="A580" s="262" t="s">
        <v>1469</v>
      </c>
      <c r="B580" s="263" t="s">
        <v>1470</v>
      </c>
      <c r="C580" s="220"/>
      <c r="D580" s="220"/>
    </row>
    <row r="581" spans="1:4" ht="15.6" customHeight="1">
      <c r="A581" s="262" t="s">
        <v>1471</v>
      </c>
      <c r="B581" s="263" t="s">
        <v>1472</v>
      </c>
      <c r="C581" s="220">
        <v>1</v>
      </c>
      <c r="D581" s="220">
        <v>1</v>
      </c>
    </row>
    <row r="582" spans="1:4" ht="18.75">
      <c r="A582" s="250">
        <v>15</v>
      </c>
      <c r="B582" s="257" t="s">
        <v>1473</v>
      </c>
      <c r="C582" s="220"/>
      <c r="D582" s="220"/>
    </row>
    <row r="583" spans="1:4" ht="15.6" customHeight="1">
      <c r="A583" s="251" t="s">
        <v>1474</v>
      </c>
      <c r="B583" s="252" t="s">
        <v>1475</v>
      </c>
      <c r="C583" s="220"/>
      <c r="D583" s="220"/>
    </row>
    <row r="584" spans="1:4" ht="15.6" customHeight="1">
      <c r="A584" s="251" t="s">
        <v>1476</v>
      </c>
      <c r="B584" s="252" t="s">
        <v>1477</v>
      </c>
      <c r="C584" s="220"/>
      <c r="D584" s="220"/>
    </row>
    <row r="585" spans="1:4" ht="15.6" customHeight="1">
      <c r="A585" s="251" t="s">
        <v>1478</v>
      </c>
      <c r="B585" s="252" t="s">
        <v>1479</v>
      </c>
      <c r="C585" s="220"/>
      <c r="D585" s="220"/>
    </row>
    <row r="586" spans="1:4" ht="15.6" customHeight="1">
      <c r="A586" s="251" t="s">
        <v>1480</v>
      </c>
      <c r="B586" s="252" t="s">
        <v>1481</v>
      </c>
      <c r="C586" s="220"/>
      <c r="D586" s="220"/>
    </row>
    <row r="587" spans="1:4" ht="15.6" customHeight="1">
      <c r="A587" s="251" t="s">
        <v>1482</v>
      </c>
      <c r="B587" s="252" t="s">
        <v>1483</v>
      </c>
      <c r="C587" s="220"/>
      <c r="D587" s="220"/>
    </row>
    <row r="588" spans="1:4" ht="25.5">
      <c r="A588" s="251" t="s">
        <v>1484</v>
      </c>
      <c r="B588" s="252" t="s">
        <v>3799</v>
      </c>
      <c r="C588" s="220"/>
      <c r="D588" s="220"/>
    </row>
    <row r="589" spans="1:4" ht="25.5">
      <c r="A589" s="251" t="s">
        <v>1485</v>
      </c>
      <c r="B589" s="252" t="s">
        <v>3800</v>
      </c>
      <c r="C589" s="220"/>
      <c r="D589" s="220"/>
    </row>
    <row r="590" spans="1:4" ht="25.5">
      <c r="A590" s="251" t="s">
        <v>1486</v>
      </c>
      <c r="B590" s="252" t="s">
        <v>1487</v>
      </c>
      <c r="C590" s="220"/>
      <c r="D590" s="220"/>
    </row>
    <row r="591" spans="1:4" ht="25.5">
      <c r="A591" s="251" t="s">
        <v>1488</v>
      </c>
      <c r="B591" s="252" t="s">
        <v>3801</v>
      </c>
      <c r="C591" s="220"/>
      <c r="D591" s="220"/>
    </row>
    <row r="592" spans="1:4" ht="15.6" customHeight="1">
      <c r="A592" s="251" t="s">
        <v>1489</v>
      </c>
      <c r="B592" s="252" t="s">
        <v>1490</v>
      </c>
      <c r="C592" s="220"/>
      <c r="D592" s="220"/>
    </row>
    <row r="593" spans="1:4" ht="15.6" customHeight="1">
      <c r="A593" s="251" t="s">
        <v>1491</v>
      </c>
      <c r="B593" s="252" t="s">
        <v>1492</v>
      </c>
      <c r="C593" s="220"/>
      <c r="D593" s="220"/>
    </row>
    <row r="594" spans="1:4" ht="15.6" customHeight="1">
      <c r="A594" s="251" t="s">
        <v>1493</v>
      </c>
      <c r="B594" s="252" t="s">
        <v>1494</v>
      </c>
      <c r="C594" s="220"/>
      <c r="D594" s="220"/>
    </row>
    <row r="595" spans="1:4" ht="15.6" customHeight="1">
      <c r="A595" s="251" t="s">
        <v>1495</v>
      </c>
      <c r="B595" s="252" t="s">
        <v>1496</v>
      </c>
      <c r="C595" s="220"/>
      <c r="D595" s="220"/>
    </row>
    <row r="596" spans="1:4" ht="25.5">
      <c r="A596" s="251" t="s">
        <v>1497</v>
      </c>
      <c r="B596" s="252" t="s">
        <v>1498</v>
      </c>
      <c r="C596" s="220"/>
      <c r="D596" s="220"/>
    </row>
    <row r="597" spans="1:4" ht="15.6" customHeight="1">
      <c r="A597" s="251" t="s">
        <v>1499</v>
      </c>
      <c r="B597" s="252" t="s">
        <v>1500</v>
      </c>
      <c r="C597" s="220"/>
      <c r="D597" s="220"/>
    </row>
    <row r="598" spans="1:4" ht="15.6" customHeight="1">
      <c r="A598" s="251" t="s">
        <v>1501</v>
      </c>
      <c r="B598" s="252" t="s">
        <v>1502</v>
      </c>
      <c r="C598" s="220"/>
      <c r="D598" s="220"/>
    </row>
    <row r="599" spans="1:4" ht="15.6" customHeight="1">
      <c r="A599" s="251" t="s">
        <v>1503</v>
      </c>
      <c r="B599" s="252" t="s">
        <v>1504</v>
      </c>
      <c r="C599" s="220"/>
      <c r="D599" s="220"/>
    </row>
    <row r="600" spans="1:4" ht="25.5">
      <c r="A600" s="251" t="s">
        <v>1505</v>
      </c>
      <c r="B600" s="252" t="s">
        <v>1506</v>
      </c>
      <c r="C600" s="220"/>
      <c r="D600" s="220"/>
    </row>
    <row r="601" spans="1:4" ht="15.6" customHeight="1">
      <c r="A601" s="251" t="s">
        <v>1507</v>
      </c>
      <c r="B601" s="252" t="s">
        <v>1508</v>
      </c>
      <c r="C601" s="220"/>
      <c r="D601" s="220"/>
    </row>
    <row r="602" spans="1:4" ht="15.6" customHeight="1">
      <c r="A602" s="251" t="s">
        <v>1509</v>
      </c>
      <c r="B602" s="252" t="s">
        <v>1510</v>
      </c>
      <c r="C602" s="220"/>
      <c r="D602" s="220"/>
    </row>
    <row r="603" spans="1:4" ht="15.6" customHeight="1">
      <c r="A603" s="251" t="s">
        <v>1511</v>
      </c>
      <c r="B603" s="252" t="s">
        <v>1512</v>
      </c>
      <c r="C603" s="220"/>
      <c r="D603" s="220"/>
    </row>
    <row r="604" spans="1:4" ht="25.5">
      <c r="A604" s="251" t="s">
        <v>1513</v>
      </c>
      <c r="B604" s="252" t="s">
        <v>1514</v>
      </c>
      <c r="C604" s="220"/>
      <c r="D604" s="220"/>
    </row>
    <row r="605" spans="1:4" ht="16.149999999999999" customHeight="1">
      <c r="A605" s="251" t="s">
        <v>1515</v>
      </c>
      <c r="B605" s="252" t="s">
        <v>1516</v>
      </c>
      <c r="C605" s="220"/>
      <c r="D605" s="220"/>
    </row>
    <row r="606" spans="1:4" ht="16.149999999999999" customHeight="1">
      <c r="A606" s="251" t="s">
        <v>1517</v>
      </c>
      <c r="B606" s="252" t="s">
        <v>1518</v>
      </c>
      <c r="C606" s="220"/>
      <c r="D606" s="220"/>
    </row>
    <row r="607" spans="1:4" ht="16.149999999999999" customHeight="1">
      <c r="A607" s="251" t="s">
        <v>1519</v>
      </c>
      <c r="B607" s="252" t="s">
        <v>1520</v>
      </c>
      <c r="C607" s="220"/>
      <c r="D607" s="220"/>
    </row>
    <row r="608" spans="1:4" ht="22.9" customHeight="1">
      <c r="A608" s="250">
        <v>16</v>
      </c>
      <c r="B608" s="257" t="s">
        <v>1521</v>
      </c>
      <c r="C608" s="220"/>
      <c r="D608" s="220"/>
    </row>
    <row r="609" spans="1:4" ht="15.6" customHeight="1">
      <c r="A609" s="251" t="s">
        <v>1522</v>
      </c>
      <c r="B609" s="252" t="s">
        <v>1523</v>
      </c>
      <c r="C609" s="220"/>
      <c r="D609" s="220"/>
    </row>
    <row r="610" spans="1:4" ht="15.6" customHeight="1">
      <c r="A610" s="251" t="s">
        <v>1524</v>
      </c>
      <c r="B610" s="252" t="s">
        <v>1525</v>
      </c>
      <c r="C610" s="220">
        <v>7</v>
      </c>
      <c r="D610" s="220">
        <v>7</v>
      </c>
    </row>
    <row r="611" spans="1:4" ht="15.6" customHeight="1">
      <c r="A611" s="251" t="s">
        <v>1526</v>
      </c>
      <c r="B611" s="252" t="s">
        <v>1527</v>
      </c>
      <c r="C611" s="220">
        <v>39</v>
      </c>
      <c r="D611" s="220">
        <v>20</v>
      </c>
    </row>
    <row r="612" spans="1:4" ht="15.6" customHeight="1">
      <c r="A612" s="251" t="s">
        <v>1528</v>
      </c>
      <c r="B612" s="252" t="s">
        <v>1529</v>
      </c>
      <c r="C612" s="220">
        <v>11</v>
      </c>
      <c r="D612" s="220">
        <v>11</v>
      </c>
    </row>
    <row r="613" spans="1:4" ht="15.6" customHeight="1">
      <c r="A613" s="251" t="s">
        <v>1530</v>
      </c>
      <c r="B613" s="252" t="s">
        <v>1531</v>
      </c>
      <c r="C613" s="220">
        <v>3</v>
      </c>
      <c r="D613" s="220">
        <v>3</v>
      </c>
    </row>
    <row r="614" spans="1:4" ht="15.6" customHeight="1">
      <c r="A614" s="251" t="s">
        <v>1532</v>
      </c>
      <c r="B614" s="252" t="s">
        <v>1533</v>
      </c>
      <c r="C614" s="220">
        <v>42</v>
      </c>
      <c r="D614" s="220">
        <v>10</v>
      </c>
    </row>
    <row r="615" spans="1:4" ht="15.6" customHeight="1">
      <c r="A615" s="251" t="s">
        <v>1534</v>
      </c>
      <c r="B615" s="252" t="s">
        <v>1535</v>
      </c>
      <c r="C615" s="220"/>
      <c r="D615" s="220"/>
    </row>
    <row r="616" spans="1:4" ht="15.6" customHeight="1">
      <c r="A616" s="251" t="s">
        <v>1536</v>
      </c>
      <c r="B616" s="252" t="s">
        <v>1537</v>
      </c>
      <c r="C616" s="220">
        <v>2</v>
      </c>
      <c r="D616" s="220">
        <v>2</v>
      </c>
    </row>
    <row r="617" spans="1:4" ht="15.6" customHeight="1">
      <c r="A617" s="251" t="s">
        <v>1538</v>
      </c>
      <c r="B617" s="252" t="s">
        <v>1539</v>
      </c>
      <c r="C617" s="220">
        <v>1</v>
      </c>
      <c r="D617" s="220">
        <v>1</v>
      </c>
    </row>
    <row r="618" spans="1:4" ht="23.25">
      <c r="A618" s="264">
        <v>17</v>
      </c>
      <c r="B618" s="257" t="s">
        <v>1540</v>
      </c>
      <c r="C618" s="220"/>
      <c r="D618" s="220"/>
    </row>
    <row r="619" spans="1:4" ht="15.6" customHeight="1">
      <c r="A619" s="251" t="s">
        <v>1541</v>
      </c>
      <c r="B619" s="253" t="s">
        <v>1542</v>
      </c>
      <c r="C619" s="220">
        <v>2</v>
      </c>
      <c r="D619" s="220">
        <v>2</v>
      </c>
    </row>
    <row r="620" spans="1:4" ht="15.6" customHeight="1">
      <c r="A620" s="251" t="s">
        <v>1543</v>
      </c>
      <c r="B620" s="252" t="s">
        <v>1544</v>
      </c>
      <c r="C620" s="220">
        <v>3</v>
      </c>
      <c r="D620" s="220">
        <v>3</v>
      </c>
    </row>
    <row r="621" spans="1:4" ht="15.6" customHeight="1">
      <c r="A621" s="251" t="s">
        <v>1545</v>
      </c>
      <c r="B621" s="252" t="s">
        <v>1546</v>
      </c>
      <c r="C621" s="220"/>
      <c r="D621" s="220"/>
    </row>
    <row r="622" spans="1:4" ht="15.6" customHeight="1">
      <c r="A622" s="251" t="s">
        <v>1547</v>
      </c>
      <c r="B622" s="252" t="s">
        <v>1548</v>
      </c>
      <c r="C622" s="220"/>
      <c r="D622" s="220"/>
    </row>
    <row r="623" spans="1:4" ht="15.6" customHeight="1">
      <c r="A623" s="251" t="s">
        <v>1549</v>
      </c>
      <c r="B623" s="252" t="s">
        <v>1550</v>
      </c>
      <c r="C623" s="220">
        <v>13</v>
      </c>
      <c r="D623" s="220">
        <v>13</v>
      </c>
    </row>
    <row r="624" spans="1:4" ht="15.6" customHeight="1">
      <c r="A624" s="251" t="s">
        <v>1551</v>
      </c>
      <c r="B624" s="252" t="s">
        <v>1552</v>
      </c>
      <c r="C624" s="220">
        <v>7</v>
      </c>
      <c r="D624" s="220">
        <v>7</v>
      </c>
    </row>
    <row r="625" spans="1:4" ht="15.6" customHeight="1">
      <c r="A625" s="251" t="s">
        <v>1553</v>
      </c>
      <c r="B625" s="252" t="s">
        <v>1554</v>
      </c>
      <c r="C625" s="220">
        <v>8</v>
      </c>
      <c r="D625" s="220">
        <v>8</v>
      </c>
    </row>
    <row r="626" spans="1:4" ht="15.6" customHeight="1">
      <c r="A626" s="251" t="s">
        <v>1555</v>
      </c>
      <c r="B626" s="252" t="s">
        <v>1556</v>
      </c>
      <c r="C626" s="220">
        <v>3</v>
      </c>
      <c r="D626" s="220">
        <v>3</v>
      </c>
    </row>
    <row r="627" spans="1:4" ht="15.6" customHeight="1">
      <c r="A627" s="251" t="s">
        <v>1557</v>
      </c>
      <c r="B627" s="252" t="s">
        <v>1558</v>
      </c>
      <c r="C627" s="220">
        <v>7</v>
      </c>
      <c r="D627" s="220">
        <v>7</v>
      </c>
    </row>
    <row r="628" spans="1:4" ht="15.6" customHeight="1">
      <c r="A628" s="251" t="s">
        <v>1559</v>
      </c>
      <c r="B628" s="252" t="s">
        <v>1560</v>
      </c>
      <c r="C628" s="220"/>
      <c r="D628" s="220"/>
    </row>
    <row r="629" spans="1:4" ht="15.6" customHeight="1">
      <c r="A629" s="251" t="s">
        <v>1561</v>
      </c>
      <c r="B629" s="252" t="s">
        <v>1562</v>
      </c>
      <c r="C629" s="220">
        <v>2</v>
      </c>
      <c r="D629" s="220">
        <v>2</v>
      </c>
    </row>
    <row r="630" spans="1:4" ht="15.6" customHeight="1">
      <c r="A630" s="251" t="s">
        <v>1563</v>
      </c>
      <c r="B630" s="252" t="s">
        <v>1564</v>
      </c>
      <c r="C630" s="220"/>
      <c r="D630" s="220"/>
    </row>
    <row r="631" spans="1:4" ht="15.6" customHeight="1">
      <c r="A631" s="251" t="s">
        <v>1565</v>
      </c>
      <c r="B631" s="252" t="s">
        <v>1566</v>
      </c>
      <c r="C631" s="220">
        <v>8</v>
      </c>
      <c r="D631" s="220">
        <v>8</v>
      </c>
    </row>
    <row r="632" spans="1:4" ht="15.6" customHeight="1">
      <c r="A632" s="251" t="s">
        <v>1567</v>
      </c>
      <c r="B632" s="252" t="s">
        <v>1568</v>
      </c>
      <c r="C632" s="220">
        <v>1</v>
      </c>
      <c r="D632" s="220">
        <v>1</v>
      </c>
    </row>
    <row r="633" spans="1:4" ht="15.6" customHeight="1">
      <c r="A633" s="251" t="s">
        <v>1569</v>
      </c>
      <c r="B633" s="252" t="s">
        <v>1570</v>
      </c>
      <c r="C633" s="220">
        <v>9</v>
      </c>
      <c r="D633" s="220">
        <v>9</v>
      </c>
    </row>
    <row r="634" spans="1:4" ht="15.6" customHeight="1">
      <c r="A634" s="251" t="s">
        <v>1571</v>
      </c>
      <c r="B634" s="252" t="s">
        <v>1572</v>
      </c>
      <c r="C634" s="220">
        <v>3</v>
      </c>
      <c r="D634" s="220">
        <v>3</v>
      </c>
    </row>
    <row r="635" spans="1:4" ht="15.6" customHeight="1">
      <c r="A635" s="251" t="s">
        <v>1573</v>
      </c>
      <c r="B635" s="252" t="s">
        <v>1574</v>
      </c>
      <c r="C635" s="220">
        <v>2400</v>
      </c>
      <c r="D635" s="220">
        <v>3363</v>
      </c>
    </row>
    <row r="636" spans="1:4" ht="15.6" customHeight="1">
      <c r="A636" s="251" t="s">
        <v>1575</v>
      </c>
      <c r="B636" s="252" t="s">
        <v>1576</v>
      </c>
      <c r="C636" s="220">
        <v>169</v>
      </c>
      <c r="D636" s="220">
        <v>185</v>
      </c>
    </row>
    <row r="637" spans="1:4" ht="18.75">
      <c r="A637" s="250">
        <v>18</v>
      </c>
      <c r="B637" s="257" t="s">
        <v>1577</v>
      </c>
      <c r="C637" s="220"/>
      <c r="D637" s="220"/>
    </row>
    <row r="638" spans="1:4" ht="15.6" customHeight="1">
      <c r="A638" s="251" t="s">
        <v>1578</v>
      </c>
      <c r="B638" s="252" t="s">
        <v>1579</v>
      </c>
      <c r="C638" s="220"/>
      <c r="D638" s="220"/>
    </row>
    <row r="639" spans="1:4" ht="15.6" customHeight="1">
      <c r="A639" s="251" t="s">
        <v>1580</v>
      </c>
      <c r="B639" s="252" t="s">
        <v>1581</v>
      </c>
      <c r="C639" s="220">
        <v>1</v>
      </c>
      <c r="D639" s="220">
        <v>1</v>
      </c>
    </row>
    <row r="640" spans="1:4" ht="15.6" customHeight="1">
      <c r="A640" s="251" t="s">
        <v>1582</v>
      </c>
      <c r="B640" s="252" t="s">
        <v>1583</v>
      </c>
      <c r="C640" s="220"/>
      <c r="D640" s="220"/>
    </row>
    <row r="641" spans="1:4" ht="15.6" customHeight="1">
      <c r="A641" s="251" t="s">
        <v>1584</v>
      </c>
      <c r="B641" s="252" t="s">
        <v>1585</v>
      </c>
      <c r="C641" s="220"/>
      <c r="D641" s="220"/>
    </row>
    <row r="642" spans="1:4" ht="15.6" customHeight="1">
      <c r="A642" s="251" t="s">
        <v>1586</v>
      </c>
      <c r="B642" s="252" t="s">
        <v>1587</v>
      </c>
      <c r="C642" s="220">
        <v>4</v>
      </c>
      <c r="D642" s="220">
        <v>4</v>
      </c>
    </row>
    <row r="643" spans="1:4" ht="15.6" customHeight="1">
      <c r="A643" s="251" t="s">
        <v>1588</v>
      </c>
      <c r="B643" s="252" t="s">
        <v>1589</v>
      </c>
      <c r="C643" s="220"/>
      <c r="D643" s="220"/>
    </row>
    <row r="644" spans="1:4" ht="15.6" customHeight="1">
      <c r="A644" s="251" t="s">
        <v>1590</v>
      </c>
      <c r="B644" s="252" t="s">
        <v>1591</v>
      </c>
      <c r="C644" s="220"/>
      <c r="D644" s="220"/>
    </row>
    <row r="645" spans="1:4" ht="15.6" customHeight="1">
      <c r="A645" s="251" t="s">
        <v>1592</v>
      </c>
      <c r="B645" s="252" t="s">
        <v>1593</v>
      </c>
      <c r="C645" s="220">
        <v>3</v>
      </c>
      <c r="D645" s="220">
        <v>3</v>
      </c>
    </row>
    <row r="646" spans="1:4" ht="15.6" customHeight="1">
      <c r="A646" s="251" t="s">
        <v>1594</v>
      </c>
      <c r="B646" s="252" t="s">
        <v>1595</v>
      </c>
      <c r="C646" s="220">
        <v>4</v>
      </c>
      <c r="D646" s="220">
        <v>4</v>
      </c>
    </row>
    <row r="647" spans="1:4" ht="15.6" customHeight="1">
      <c r="A647" s="251" t="s">
        <v>1596</v>
      </c>
      <c r="B647" s="252" t="s">
        <v>1597</v>
      </c>
      <c r="C647" s="220"/>
      <c r="D647" s="220"/>
    </row>
    <row r="648" spans="1:4" ht="15.6" customHeight="1">
      <c r="A648" s="251" t="s">
        <v>1598</v>
      </c>
      <c r="B648" s="252" t="s">
        <v>1599</v>
      </c>
      <c r="C648" s="220"/>
      <c r="D648" s="220"/>
    </row>
    <row r="649" spans="1:4" ht="15.6" customHeight="1">
      <c r="A649" s="251" t="s">
        <v>1600</v>
      </c>
      <c r="B649" s="252" t="s">
        <v>1601</v>
      </c>
      <c r="C649" s="220"/>
      <c r="D649" s="220"/>
    </row>
    <row r="650" spans="1:4" ht="15.6" customHeight="1">
      <c r="A650" s="251" t="s">
        <v>1602</v>
      </c>
      <c r="B650" s="252" t="s">
        <v>1603</v>
      </c>
      <c r="C650" s="220">
        <v>2</v>
      </c>
      <c r="D650" s="220">
        <v>2</v>
      </c>
    </row>
    <row r="651" spans="1:4" ht="15.6" customHeight="1">
      <c r="A651" s="251" t="s">
        <v>1604</v>
      </c>
      <c r="B651" s="252" t="s">
        <v>1605</v>
      </c>
      <c r="C651" s="220"/>
      <c r="D651" s="220"/>
    </row>
    <row r="652" spans="1:4" ht="15.6" customHeight="1">
      <c r="A652" s="251" t="s">
        <v>1606</v>
      </c>
      <c r="B652" s="252" t="s">
        <v>1607</v>
      </c>
      <c r="C652" s="220">
        <v>9</v>
      </c>
      <c r="D652" s="220">
        <v>9</v>
      </c>
    </row>
    <row r="653" spans="1:4" ht="15.6" customHeight="1">
      <c r="A653" s="251" t="s">
        <v>1608</v>
      </c>
      <c r="B653" s="252" t="s">
        <v>1609</v>
      </c>
      <c r="C653" s="220">
        <v>3</v>
      </c>
      <c r="D653" s="220">
        <v>3</v>
      </c>
    </row>
    <row r="654" spans="1:4" ht="15.6" customHeight="1">
      <c r="A654" s="251" t="s">
        <v>1610</v>
      </c>
      <c r="B654" s="252" t="s">
        <v>1611</v>
      </c>
      <c r="C654" s="220">
        <v>3</v>
      </c>
      <c r="D654" s="220">
        <v>3</v>
      </c>
    </row>
    <row r="655" spans="1:4" ht="15.6" customHeight="1">
      <c r="A655" s="251" t="s">
        <v>1612</v>
      </c>
      <c r="B655" s="252" t="s">
        <v>1613</v>
      </c>
      <c r="C655" s="220">
        <v>1</v>
      </c>
      <c r="D655" s="220">
        <v>1</v>
      </c>
    </row>
    <row r="656" spans="1:4" ht="18.75">
      <c r="A656" s="250">
        <v>19</v>
      </c>
      <c r="B656" s="257" t="s">
        <v>1614</v>
      </c>
      <c r="C656" s="220"/>
      <c r="D656" s="220"/>
    </row>
    <row r="657" spans="1:4" ht="15.6" customHeight="1">
      <c r="A657" s="251" t="s">
        <v>1615</v>
      </c>
      <c r="B657" s="263" t="s">
        <v>1616</v>
      </c>
      <c r="C657" s="220"/>
      <c r="D657" s="220"/>
    </row>
    <row r="658" spans="1:4" ht="15.6" customHeight="1">
      <c r="A658" s="251" t="s">
        <v>1617</v>
      </c>
      <c r="B658" s="263" t="s">
        <v>1618</v>
      </c>
      <c r="C658" s="220"/>
      <c r="D658" s="220"/>
    </row>
    <row r="659" spans="1:4" ht="15.6" customHeight="1">
      <c r="A659" s="251" t="s">
        <v>1619</v>
      </c>
      <c r="B659" s="263" t="s">
        <v>1620</v>
      </c>
      <c r="C659" s="220"/>
      <c r="D659" s="220"/>
    </row>
    <row r="660" spans="1:4" ht="15.6" customHeight="1">
      <c r="A660" s="251" t="s">
        <v>1621</v>
      </c>
      <c r="B660" s="263" t="s">
        <v>1622</v>
      </c>
      <c r="C660" s="220"/>
      <c r="D660" s="220"/>
    </row>
    <row r="661" spans="1:4" ht="15.6" customHeight="1">
      <c r="A661" s="251" t="s">
        <v>1623</v>
      </c>
      <c r="B661" s="263" t="s">
        <v>1624</v>
      </c>
      <c r="C661" s="220"/>
      <c r="D661" s="220"/>
    </row>
    <row r="662" spans="1:4" ht="15.6" customHeight="1">
      <c r="A662" s="251" t="s">
        <v>1625</v>
      </c>
      <c r="B662" s="263" t="s">
        <v>1626</v>
      </c>
      <c r="C662" s="220"/>
      <c r="D662" s="220"/>
    </row>
    <row r="663" spans="1:4" ht="15.6" customHeight="1">
      <c r="A663" s="251" t="s">
        <v>1627</v>
      </c>
      <c r="B663" s="263" t="s">
        <v>1628</v>
      </c>
      <c r="C663" s="220"/>
      <c r="D663" s="220"/>
    </row>
    <row r="664" spans="1:4" ht="15.6" customHeight="1">
      <c r="A664" s="251" t="s">
        <v>1629</v>
      </c>
      <c r="B664" s="263" t="s">
        <v>1630</v>
      </c>
      <c r="C664" s="220">
        <v>2</v>
      </c>
      <c r="D664" s="220">
        <v>2</v>
      </c>
    </row>
    <row r="665" spans="1:4" ht="15.6" customHeight="1">
      <c r="A665" s="251" t="s">
        <v>1631</v>
      </c>
      <c r="B665" s="263" t="s">
        <v>1632</v>
      </c>
      <c r="C665" s="220"/>
      <c r="D665" s="220"/>
    </row>
    <row r="666" spans="1:4" ht="15.6" customHeight="1">
      <c r="A666" s="251" t="s">
        <v>1633</v>
      </c>
      <c r="B666" s="263" t="s">
        <v>1634</v>
      </c>
      <c r="C666" s="220"/>
      <c r="D666" s="220"/>
    </row>
    <row r="667" spans="1:4" ht="15.6" customHeight="1">
      <c r="A667" s="251" t="s">
        <v>1635</v>
      </c>
      <c r="B667" s="263" t="s">
        <v>1636</v>
      </c>
      <c r="C667" s="220"/>
      <c r="D667" s="220"/>
    </row>
    <row r="668" spans="1:4" ht="37.5">
      <c r="A668" s="250">
        <v>20</v>
      </c>
      <c r="B668" s="257" t="s">
        <v>1637</v>
      </c>
      <c r="C668" s="220"/>
      <c r="D668" s="220"/>
    </row>
    <row r="669" spans="1:4" ht="15.6" customHeight="1">
      <c r="A669" s="251" t="s">
        <v>1638</v>
      </c>
      <c r="B669" s="252" t="s">
        <v>1639</v>
      </c>
      <c r="C669" s="220"/>
      <c r="D669" s="220"/>
    </row>
    <row r="670" spans="1:4" ht="15.6" customHeight="1">
      <c r="A670" s="251" t="s">
        <v>1640</v>
      </c>
      <c r="B670" s="252" t="s">
        <v>1641</v>
      </c>
      <c r="C670" s="220"/>
      <c r="D670" s="220"/>
    </row>
    <row r="671" spans="1:4" ht="15.6" customHeight="1">
      <c r="A671" s="251" t="s">
        <v>1642</v>
      </c>
      <c r="B671" s="252" t="s">
        <v>1643</v>
      </c>
      <c r="C671" s="220"/>
      <c r="D671" s="220"/>
    </row>
    <row r="672" spans="1:4" ht="15.6" customHeight="1">
      <c r="A672" s="251" t="s">
        <v>1644</v>
      </c>
      <c r="B672" s="252" t="s">
        <v>1645</v>
      </c>
      <c r="C672" s="220"/>
      <c r="D672" s="220"/>
    </row>
    <row r="673" spans="1:4" ht="15.6" customHeight="1">
      <c r="A673" s="251" t="s">
        <v>1646</v>
      </c>
      <c r="B673" s="252" t="s">
        <v>1647</v>
      </c>
      <c r="C673" s="220"/>
      <c r="D673" s="220"/>
    </row>
    <row r="674" spans="1:4" ht="15.6" customHeight="1">
      <c r="A674" s="251" t="s">
        <v>1648</v>
      </c>
      <c r="B674" s="252" t="s">
        <v>1649</v>
      </c>
      <c r="C674" s="220"/>
      <c r="D674" s="220"/>
    </row>
    <row r="675" spans="1:4" ht="18.75">
      <c r="A675" s="250">
        <v>21</v>
      </c>
      <c r="B675" s="257" t="s">
        <v>1650</v>
      </c>
      <c r="C675" s="220"/>
      <c r="D675" s="220"/>
    </row>
    <row r="676" spans="1:4" ht="16.149999999999999" customHeight="1">
      <c r="A676" s="251" t="s">
        <v>1651</v>
      </c>
      <c r="B676" s="252" t="s">
        <v>1652</v>
      </c>
      <c r="C676" s="220"/>
      <c r="D676" s="220"/>
    </row>
    <row r="677" spans="1:4" ht="25.5">
      <c r="A677" s="251" t="s">
        <v>1653</v>
      </c>
      <c r="B677" s="252" t="s">
        <v>1654</v>
      </c>
      <c r="C677" s="220"/>
      <c r="D677" s="220"/>
    </row>
    <row r="678" spans="1:4" ht="25.5">
      <c r="A678" s="251" t="s">
        <v>1655</v>
      </c>
      <c r="B678" s="252" t="s">
        <v>1656</v>
      </c>
      <c r="C678" s="220"/>
      <c r="D678" s="220"/>
    </row>
    <row r="679" spans="1:4" ht="15.6" customHeight="1">
      <c r="A679" s="251" t="s">
        <v>1657</v>
      </c>
      <c r="B679" s="252" t="s">
        <v>1658</v>
      </c>
      <c r="C679" s="220"/>
      <c r="D679" s="220"/>
    </row>
    <row r="680" spans="1:4" ht="15.6" customHeight="1">
      <c r="A680" s="251" t="s">
        <v>1659</v>
      </c>
      <c r="B680" s="261" t="s">
        <v>1660</v>
      </c>
      <c r="C680" s="220"/>
      <c r="D680" s="220"/>
    </row>
    <row r="681" spans="1:4" ht="15.6" customHeight="1">
      <c r="A681" s="251" t="s">
        <v>1661</v>
      </c>
      <c r="B681" s="261" t="s">
        <v>1662</v>
      </c>
      <c r="C681" s="220"/>
      <c r="D681" s="220"/>
    </row>
    <row r="682" spans="1:4" ht="15.6" customHeight="1">
      <c r="A682" s="251" t="s">
        <v>1663</v>
      </c>
      <c r="B682" s="252" t="s">
        <v>1664</v>
      </c>
      <c r="C682" s="220"/>
      <c r="D682" s="220"/>
    </row>
    <row r="683" spans="1:4" ht="15.6" customHeight="1">
      <c r="A683" s="251" t="s">
        <v>1665</v>
      </c>
      <c r="B683" s="261" t="s">
        <v>1666</v>
      </c>
      <c r="C683" s="220"/>
      <c r="D683" s="220"/>
    </row>
    <row r="684" spans="1:4" ht="15.6" customHeight="1">
      <c r="A684" s="251" t="s">
        <v>1667</v>
      </c>
      <c r="B684" s="261" t="s">
        <v>1668</v>
      </c>
      <c r="C684" s="220"/>
      <c r="D684" s="220"/>
    </row>
    <row r="685" spans="1:4" ht="15.6" customHeight="1">
      <c r="A685" s="251" t="s">
        <v>1669</v>
      </c>
      <c r="B685" s="261" t="s">
        <v>1670</v>
      </c>
      <c r="C685" s="220"/>
      <c r="D685" s="220"/>
    </row>
    <row r="686" spans="1:4" ht="15.6" customHeight="1">
      <c r="A686" s="251" t="s">
        <v>1671</v>
      </c>
      <c r="B686" s="253" t="s">
        <v>1672</v>
      </c>
      <c r="C686" s="220"/>
      <c r="D686" s="220"/>
    </row>
    <row r="687" spans="1:4" ht="15.6" customHeight="1">
      <c r="A687" s="251" t="s">
        <v>1673</v>
      </c>
      <c r="B687" s="252" t="s">
        <v>1674</v>
      </c>
      <c r="C687" s="220"/>
      <c r="D687" s="220"/>
    </row>
    <row r="688" spans="1:4" ht="15.6" customHeight="1">
      <c r="A688" s="251" t="s">
        <v>1675</v>
      </c>
      <c r="B688" s="252" t="s">
        <v>1676</v>
      </c>
      <c r="C688" s="220"/>
      <c r="D688" s="220"/>
    </row>
    <row r="689" spans="1:4" ht="15.6" customHeight="1">
      <c r="A689" s="251" t="s">
        <v>1677</v>
      </c>
      <c r="B689" s="261" t="s">
        <v>1678</v>
      </c>
      <c r="C689" s="220"/>
      <c r="D689" s="220"/>
    </row>
    <row r="690" spans="1:4" ht="15.6" customHeight="1">
      <c r="A690" s="251" t="s">
        <v>1679</v>
      </c>
      <c r="B690" s="261" t="s">
        <v>1680</v>
      </c>
      <c r="C690" s="220"/>
      <c r="D690" s="220"/>
    </row>
    <row r="691" spans="1:4" ht="15.6" customHeight="1">
      <c r="A691" s="251" t="s">
        <v>1681</v>
      </c>
      <c r="B691" s="252" t="s">
        <v>1682</v>
      </c>
      <c r="C691" s="220"/>
      <c r="D691" s="220"/>
    </row>
    <row r="692" spans="1:4" ht="15.6" customHeight="1">
      <c r="A692" s="251" t="s">
        <v>1683</v>
      </c>
      <c r="B692" s="252" t="s">
        <v>1684</v>
      </c>
      <c r="C692" s="220"/>
      <c r="D692" s="220"/>
    </row>
    <row r="693" spans="1:4" ht="15.6" customHeight="1">
      <c r="A693" s="251" t="s">
        <v>1685</v>
      </c>
      <c r="B693" s="252" t="s">
        <v>1686</v>
      </c>
      <c r="C693" s="220"/>
      <c r="D693" s="220"/>
    </row>
    <row r="694" spans="1:4" ht="15.6" customHeight="1">
      <c r="A694" s="251" t="s">
        <v>1687</v>
      </c>
      <c r="B694" s="252" t="s">
        <v>1688</v>
      </c>
      <c r="C694" s="220"/>
      <c r="D694" s="220"/>
    </row>
    <row r="695" spans="1:4" ht="15.6" customHeight="1">
      <c r="A695" s="251" t="s">
        <v>1689</v>
      </c>
      <c r="B695" s="252" t="s">
        <v>1690</v>
      </c>
      <c r="C695" s="220"/>
      <c r="D695" s="220"/>
    </row>
    <row r="696" spans="1:4" ht="15.6" customHeight="1">
      <c r="A696" s="251" t="s">
        <v>1691</v>
      </c>
      <c r="B696" s="252" t="s">
        <v>1692</v>
      </c>
      <c r="C696" s="220">
        <v>1</v>
      </c>
      <c r="D696" s="220">
        <v>1</v>
      </c>
    </row>
    <row r="697" spans="1:4" ht="15.6" customHeight="1">
      <c r="A697" s="251" t="s">
        <v>1693</v>
      </c>
      <c r="B697" s="252" t="s">
        <v>1694</v>
      </c>
      <c r="C697" s="220">
        <v>1</v>
      </c>
      <c r="D697" s="220">
        <v>1</v>
      </c>
    </row>
    <row r="698" spans="1:4" ht="15.6" customHeight="1">
      <c r="A698" s="251" t="s">
        <v>1695</v>
      </c>
      <c r="B698" s="252" t="s">
        <v>1696</v>
      </c>
      <c r="C698" s="220"/>
      <c r="D698" s="220"/>
    </row>
    <row r="699" spans="1:4" ht="15.6" customHeight="1">
      <c r="A699" s="251" t="s">
        <v>1697</v>
      </c>
      <c r="B699" s="252" t="s">
        <v>1698</v>
      </c>
      <c r="C699" s="220">
        <v>9</v>
      </c>
      <c r="D699" s="220">
        <v>9</v>
      </c>
    </row>
    <row r="700" spans="1:4" ht="15.6" customHeight="1">
      <c r="A700" s="251" t="s">
        <v>1699</v>
      </c>
      <c r="B700" s="252" t="s">
        <v>1700</v>
      </c>
      <c r="C700" s="220">
        <v>21</v>
      </c>
      <c r="D700" s="220">
        <v>21</v>
      </c>
    </row>
    <row r="701" spans="1:4" ht="15.6" customHeight="1">
      <c r="A701" s="251" t="s">
        <v>1701</v>
      </c>
      <c r="B701" s="252" t="s">
        <v>1702</v>
      </c>
      <c r="C701" s="220"/>
      <c r="D701" s="220"/>
    </row>
    <row r="702" spans="1:4" ht="15.6" customHeight="1">
      <c r="A702" s="251" t="s">
        <v>1703</v>
      </c>
      <c r="B702" s="252" t="s">
        <v>1704</v>
      </c>
      <c r="C702" s="220"/>
      <c r="D702" s="220"/>
    </row>
    <row r="703" spans="1:4" ht="15.6" customHeight="1">
      <c r="A703" s="251" t="s">
        <v>1705</v>
      </c>
      <c r="B703" s="252" t="s">
        <v>1706</v>
      </c>
      <c r="C703" s="220"/>
      <c r="D703" s="220"/>
    </row>
    <row r="704" spans="1:4" ht="15.6" customHeight="1">
      <c r="A704" s="251" t="s">
        <v>1707</v>
      </c>
      <c r="B704" s="252" t="s">
        <v>1708</v>
      </c>
      <c r="C704" s="220"/>
      <c r="D704" s="220"/>
    </row>
    <row r="705" spans="1:4" ht="18.75">
      <c r="A705" s="250">
        <v>22</v>
      </c>
      <c r="B705" s="257" t="s">
        <v>1709</v>
      </c>
      <c r="C705" s="220"/>
      <c r="D705" s="220"/>
    </row>
    <row r="706" spans="1:4" ht="15.6" customHeight="1">
      <c r="A706" s="251" t="s">
        <v>1710</v>
      </c>
      <c r="B706" s="252" t="s">
        <v>1711</v>
      </c>
      <c r="C706" s="220"/>
      <c r="D706" s="220"/>
    </row>
    <row r="707" spans="1:4" ht="15.6" customHeight="1">
      <c r="A707" s="251" t="s">
        <v>1712</v>
      </c>
      <c r="B707" s="252" t="s">
        <v>1713</v>
      </c>
      <c r="C707" s="220"/>
      <c r="D707" s="220"/>
    </row>
    <row r="708" spans="1:4" ht="15.6" customHeight="1">
      <c r="A708" s="251" t="s">
        <v>1714</v>
      </c>
      <c r="B708" s="252" t="s">
        <v>1715</v>
      </c>
      <c r="C708" s="220"/>
      <c r="D708" s="220"/>
    </row>
    <row r="709" spans="1:4" ht="15.6" customHeight="1">
      <c r="A709" s="251" t="s">
        <v>1716</v>
      </c>
      <c r="B709" s="252" t="s">
        <v>1717</v>
      </c>
      <c r="C709" s="220"/>
      <c r="D709" s="220"/>
    </row>
    <row r="710" spans="1:4" ht="15.6" customHeight="1">
      <c r="A710" s="251" t="s">
        <v>1718</v>
      </c>
      <c r="B710" s="252" t="s">
        <v>1719</v>
      </c>
      <c r="C710" s="220"/>
      <c r="D710" s="220"/>
    </row>
    <row r="711" spans="1:4" ht="15.6" customHeight="1">
      <c r="A711" s="251" t="s">
        <v>1720</v>
      </c>
      <c r="B711" s="252" t="s">
        <v>1721</v>
      </c>
      <c r="C711" s="220"/>
      <c r="D711" s="220"/>
    </row>
    <row r="712" spans="1:4" ht="15.6" customHeight="1">
      <c r="A712" s="251" t="s">
        <v>1722</v>
      </c>
      <c r="B712" s="252" t="s">
        <v>1723</v>
      </c>
      <c r="C712" s="220"/>
      <c r="D712" s="220"/>
    </row>
    <row r="713" spans="1:4" ht="15.6" customHeight="1">
      <c r="A713" s="251" t="s">
        <v>1724</v>
      </c>
      <c r="B713" s="252" t="s">
        <v>1725</v>
      </c>
      <c r="C713" s="220"/>
      <c r="D713" s="220"/>
    </row>
    <row r="714" spans="1:4" ht="22.9" customHeight="1">
      <c r="A714" s="250">
        <v>23</v>
      </c>
      <c r="B714" s="257" t="s">
        <v>1726</v>
      </c>
      <c r="C714" s="220"/>
      <c r="D714" s="220"/>
    </row>
    <row r="715" spans="1:4" ht="25.5">
      <c r="A715" s="251" t="s">
        <v>1727</v>
      </c>
      <c r="B715" s="252" t="s">
        <v>1728</v>
      </c>
      <c r="C715" s="220"/>
      <c r="D715" s="220"/>
    </row>
    <row r="716" spans="1:4" ht="25.5">
      <c r="A716" s="251" t="s">
        <v>1729</v>
      </c>
      <c r="B716" s="252" t="s">
        <v>1730</v>
      </c>
      <c r="C716" s="220"/>
      <c r="D716" s="220"/>
    </row>
    <row r="717" spans="1:4" ht="15.6" customHeight="1">
      <c r="A717" s="251" t="s">
        <v>1731</v>
      </c>
      <c r="B717" s="252" t="s">
        <v>1732</v>
      </c>
      <c r="C717" s="220"/>
      <c r="D717" s="220"/>
    </row>
    <row r="718" spans="1:4" ht="15.6" customHeight="1">
      <c r="A718" s="251" t="s">
        <v>1733</v>
      </c>
      <c r="B718" s="252" t="s">
        <v>1734</v>
      </c>
      <c r="C718" s="220"/>
      <c r="D718" s="220"/>
    </row>
    <row r="719" spans="1:4" ht="15.6" customHeight="1">
      <c r="A719" s="251" t="s">
        <v>1735</v>
      </c>
      <c r="B719" s="252" t="s">
        <v>1736</v>
      </c>
      <c r="C719" s="220"/>
      <c r="D719" s="220"/>
    </row>
    <row r="720" spans="1:4" ht="15.6" customHeight="1">
      <c r="A720" s="251" t="s">
        <v>1737</v>
      </c>
      <c r="B720" s="253" t="s">
        <v>1738</v>
      </c>
      <c r="C720" s="220"/>
      <c r="D720" s="220"/>
    </row>
    <row r="721" spans="1:4" ht="15.6" customHeight="1">
      <c r="A721" s="251" t="s">
        <v>1739</v>
      </c>
      <c r="B721" s="253" t="s">
        <v>1740</v>
      </c>
      <c r="C721" s="220"/>
      <c r="D721" s="220"/>
    </row>
    <row r="722" spans="1:4" ht="15.6" customHeight="1">
      <c r="A722" s="251" t="s">
        <v>1741</v>
      </c>
      <c r="B722" s="253" t="s">
        <v>1742</v>
      </c>
      <c r="C722" s="220"/>
      <c r="D722" s="220"/>
    </row>
    <row r="723" spans="1:4" ht="15.6" customHeight="1">
      <c r="A723" s="251" t="s">
        <v>1743</v>
      </c>
      <c r="B723" s="252" t="s">
        <v>1744</v>
      </c>
      <c r="C723" s="220"/>
      <c r="D723" s="220"/>
    </row>
    <row r="724" spans="1:4" ht="15.6" customHeight="1">
      <c r="A724" s="251" t="s">
        <v>1745</v>
      </c>
      <c r="B724" s="252" t="s">
        <v>1746</v>
      </c>
      <c r="C724" s="220">
        <v>422</v>
      </c>
      <c r="D724" s="220">
        <v>34</v>
      </c>
    </row>
    <row r="725" spans="1:4" ht="15.6" customHeight="1">
      <c r="A725" s="251" t="s">
        <v>1747</v>
      </c>
      <c r="B725" s="252" t="s">
        <v>1748</v>
      </c>
      <c r="C725" s="220">
        <v>9</v>
      </c>
      <c r="D725" s="220">
        <v>9</v>
      </c>
    </row>
    <row r="726" spans="1:4" ht="15.6" customHeight="1">
      <c r="A726" s="251" t="s">
        <v>1749</v>
      </c>
      <c r="B726" s="252" t="s">
        <v>1750</v>
      </c>
      <c r="C726" s="220">
        <v>253</v>
      </c>
      <c r="D726" s="220">
        <v>49</v>
      </c>
    </row>
    <row r="727" spans="1:4" ht="15.6" customHeight="1">
      <c r="A727" s="251" t="s">
        <v>1751</v>
      </c>
      <c r="B727" s="252" t="s">
        <v>1752</v>
      </c>
      <c r="C727" s="220"/>
      <c r="D727" s="220"/>
    </row>
    <row r="728" spans="1:4" ht="22.15" customHeight="1">
      <c r="A728" s="265"/>
      <c r="B728" s="266" t="s">
        <v>1753</v>
      </c>
      <c r="C728" s="220"/>
      <c r="D728" s="220"/>
    </row>
    <row r="729" spans="1:4" ht="15" customHeight="1">
      <c r="A729" s="251" t="s">
        <v>1754</v>
      </c>
      <c r="B729" s="267" t="s">
        <v>1755</v>
      </c>
      <c r="C729" s="220">
        <v>61</v>
      </c>
      <c r="D729" s="220">
        <v>22</v>
      </c>
    </row>
    <row r="730" spans="1:4" ht="15" customHeight="1">
      <c r="A730" s="268" t="s">
        <v>1756</v>
      </c>
      <c r="B730" s="267" t="s">
        <v>1757</v>
      </c>
      <c r="C730" s="220">
        <v>93</v>
      </c>
      <c r="D730" s="220">
        <v>41</v>
      </c>
    </row>
    <row r="731" spans="1:4" ht="15" customHeight="1">
      <c r="A731" s="268" t="s">
        <v>1758</v>
      </c>
      <c r="B731" s="267" t="s">
        <v>1759</v>
      </c>
      <c r="C731" s="220">
        <v>48</v>
      </c>
      <c r="D731" s="220">
        <v>29</v>
      </c>
    </row>
    <row r="732" spans="1:4" ht="23.25">
      <c r="A732" s="269"/>
      <c r="B732" s="266" t="s">
        <v>1760</v>
      </c>
      <c r="C732" s="220"/>
      <c r="D732" s="220"/>
    </row>
    <row r="733" spans="1:4" ht="16.149999999999999" customHeight="1">
      <c r="A733" s="268" t="s">
        <v>1761</v>
      </c>
      <c r="B733" s="267" t="s">
        <v>1762</v>
      </c>
      <c r="C733" s="220"/>
      <c r="D733" s="220"/>
    </row>
    <row r="734" spans="1:4" ht="16.149999999999999" customHeight="1">
      <c r="A734" s="268" t="s">
        <v>1763</v>
      </c>
      <c r="B734" s="267" t="s">
        <v>1764</v>
      </c>
      <c r="C734" s="220">
        <v>2</v>
      </c>
      <c r="D734" s="220">
        <v>2</v>
      </c>
    </row>
    <row r="735" spans="1:4" ht="16.149999999999999" customHeight="1">
      <c r="A735" s="268" t="s">
        <v>1765</v>
      </c>
      <c r="B735" s="267" t="s">
        <v>1766</v>
      </c>
      <c r="C735" s="220"/>
      <c r="D735" s="220"/>
    </row>
  </sheetData>
  <conditionalFormatting sqref="A730:A731 A733:A735">
    <cfRule type="duplicateValues" dxfId="0" priority="1"/>
  </conditionalFormatting>
  <printOptions horizontalCentered="1"/>
  <pageMargins left="0.23622047244094499" right="0.15" top="0.48" bottom="0.35433070866141703" header="0.16" footer="0.13"/>
  <pageSetup paperSize="9" fitToHeight="0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82"/>
  <sheetViews>
    <sheetView showGridLines="0" view="pageBreakPreview" zoomScaleSheetLayoutView="100" workbookViewId="0">
      <selection activeCell="AM10" sqref="AM10"/>
    </sheetView>
  </sheetViews>
  <sheetFormatPr defaultRowHeight="12.75"/>
  <cols>
    <col min="1" max="1" width="10.7109375" customWidth="1"/>
    <col min="2" max="2" width="77" customWidth="1"/>
    <col min="3" max="4" width="8.42578125" customWidth="1"/>
    <col min="5" max="8" width="9.7109375" customWidth="1"/>
  </cols>
  <sheetData>
    <row r="1" spans="1:8" ht="15.75">
      <c r="A1" s="686"/>
      <c r="B1" s="687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5"/>
      <c r="H1" s="94"/>
    </row>
    <row r="2" spans="1:8" ht="14.25">
      <c r="A2" s="686"/>
      <c r="B2" s="687" t="s">
        <v>193</v>
      </c>
      <c r="C2" s="731">
        <f>Kadar.ode.!F2</f>
        <v>8042462</v>
      </c>
      <c r="D2" s="732"/>
      <c r="E2" s="173"/>
      <c r="F2" s="173"/>
      <c r="G2" s="175"/>
      <c r="H2" s="94"/>
    </row>
    <row r="3" spans="1:8" ht="14.25">
      <c r="A3" s="686"/>
      <c r="B3" s="687"/>
      <c r="C3" s="171"/>
      <c r="D3" s="173"/>
      <c r="E3" s="173"/>
      <c r="F3" s="173"/>
      <c r="G3" s="175"/>
      <c r="H3" s="94"/>
    </row>
    <row r="4" spans="1:8" ht="14.25">
      <c r="A4" s="686"/>
      <c r="B4" s="687" t="s">
        <v>1832</v>
      </c>
      <c r="C4" s="172" t="s">
        <v>1791</v>
      </c>
      <c r="D4" s="174"/>
      <c r="E4" s="174"/>
      <c r="F4" s="174"/>
      <c r="G4" s="176"/>
      <c r="H4" s="94"/>
    </row>
    <row r="5" spans="1:8" ht="14.25">
      <c r="A5" s="686"/>
      <c r="B5" s="687" t="s">
        <v>234</v>
      </c>
      <c r="C5" s="172"/>
      <c r="D5" s="174"/>
      <c r="E5" s="174"/>
      <c r="F5" s="174"/>
      <c r="G5" s="176"/>
      <c r="H5" s="94"/>
    </row>
    <row r="6" spans="1:8" ht="15.75">
      <c r="A6" s="145"/>
      <c r="B6" s="145"/>
      <c r="C6" s="145"/>
      <c r="D6" s="145"/>
      <c r="E6" s="145"/>
      <c r="F6" s="145"/>
      <c r="G6" s="92"/>
      <c r="H6" s="92"/>
    </row>
    <row r="7" spans="1:8">
      <c r="A7" s="759" t="s">
        <v>120</v>
      </c>
      <c r="B7" s="759" t="s">
        <v>236</v>
      </c>
      <c r="C7" s="754" t="s">
        <v>1790</v>
      </c>
      <c r="D7" s="754"/>
      <c r="E7" s="754" t="s">
        <v>1789</v>
      </c>
      <c r="F7" s="754"/>
      <c r="G7" s="754" t="s">
        <v>88</v>
      </c>
      <c r="H7" s="754"/>
    </row>
    <row r="8" spans="1:8" ht="23.25" thickBot="1">
      <c r="A8" s="760"/>
      <c r="B8" s="760"/>
      <c r="C8" s="655" t="s">
        <v>1844</v>
      </c>
      <c r="D8" s="655" t="s">
        <v>1883</v>
      </c>
      <c r="E8" s="655" t="s">
        <v>1844</v>
      </c>
      <c r="F8" s="655" t="s">
        <v>1883</v>
      </c>
      <c r="G8" s="655" t="s">
        <v>1844</v>
      </c>
      <c r="H8" s="655" t="s">
        <v>1883</v>
      </c>
    </row>
    <row r="9" spans="1:8" ht="15.75" thickTop="1">
      <c r="A9" s="209"/>
      <c r="B9" s="429" t="s">
        <v>235</v>
      </c>
      <c r="C9" s="430">
        <f>SUM(C10:C127)</f>
        <v>188</v>
      </c>
      <c r="D9" s="430">
        <f>SUM(D10:D146)</f>
        <v>193</v>
      </c>
      <c r="E9" s="430">
        <f>SUM(E10:E127)</f>
        <v>3575</v>
      </c>
      <c r="F9" s="430">
        <f>SUM(F10:F146)</f>
        <v>3681</v>
      </c>
      <c r="G9" s="430">
        <f>SUM(G10:G127)</f>
        <v>3763</v>
      </c>
      <c r="H9" s="430">
        <f>SUM(H10:H146)</f>
        <v>3874</v>
      </c>
    </row>
    <row r="10" spans="1:8" ht="18" customHeight="1">
      <c r="A10" s="220" t="s">
        <v>1909</v>
      </c>
      <c r="B10" s="220" t="s">
        <v>1910</v>
      </c>
      <c r="C10" s="220">
        <v>165</v>
      </c>
      <c r="D10" s="220">
        <v>165</v>
      </c>
      <c r="E10" s="220">
        <v>695</v>
      </c>
      <c r="F10" s="220">
        <v>695</v>
      </c>
      <c r="G10" s="110">
        <f>C10+E10</f>
        <v>860</v>
      </c>
      <c r="H10" s="305">
        <f>D10+F10</f>
        <v>860</v>
      </c>
    </row>
    <row r="11" spans="1:8" ht="18" customHeight="1">
      <c r="A11" s="220" t="s">
        <v>1911</v>
      </c>
      <c r="B11" s="220" t="s">
        <v>1912</v>
      </c>
      <c r="C11" s="220">
        <v>0</v>
      </c>
      <c r="D11" s="220">
        <v>0</v>
      </c>
      <c r="E11" s="220">
        <v>3</v>
      </c>
      <c r="F11" s="220">
        <v>3</v>
      </c>
      <c r="G11" s="305">
        <f t="shared" ref="G11:G62" si="0">C11+E11</f>
        <v>3</v>
      </c>
      <c r="H11" s="305">
        <f t="shared" ref="H11:H62" si="1">D11+F11</f>
        <v>3</v>
      </c>
    </row>
    <row r="12" spans="1:8" ht="18" customHeight="1">
      <c r="A12" s="220" t="s">
        <v>1913</v>
      </c>
      <c r="B12" s="220" t="s">
        <v>1914</v>
      </c>
      <c r="C12" s="220">
        <v>0</v>
      </c>
      <c r="D12" s="220">
        <v>0</v>
      </c>
      <c r="E12" s="220">
        <v>4</v>
      </c>
      <c r="F12" s="220">
        <v>4</v>
      </c>
      <c r="G12" s="305">
        <f t="shared" si="0"/>
        <v>4</v>
      </c>
      <c r="H12" s="305">
        <f t="shared" si="1"/>
        <v>4</v>
      </c>
    </row>
    <row r="13" spans="1:8" ht="18" customHeight="1">
      <c r="A13" s="220" t="s">
        <v>1915</v>
      </c>
      <c r="B13" s="220" t="s">
        <v>1916</v>
      </c>
      <c r="C13" s="220">
        <v>0</v>
      </c>
      <c r="D13" s="220">
        <v>0</v>
      </c>
      <c r="E13" s="220">
        <v>20</v>
      </c>
      <c r="F13" s="220">
        <v>20</v>
      </c>
      <c r="G13" s="305">
        <f t="shared" si="0"/>
        <v>20</v>
      </c>
      <c r="H13" s="305">
        <f t="shared" si="1"/>
        <v>20</v>
      </c>
    </row>
    <row r="14" spans="1:8" ht="18" customHeight="1">
      <c r="A14" s="220" t="s">
        <v>1917</v>
      </c>
      <c r="B14" s="220" t="s">
        <v>1918</v>
      </c>
      <c r="C14" s="220">
        <v>0</v>
      </c>
      <c r="D14" s="220">
        <v>0</v>
      </c>
      <c r="E14" s="220">
        <v>16</v>
      </c>
      <c r="F14" s="220">
        <v>16</v>
      </c>
      <c r="G14" s="305">
        <f t="shared" si="0"/>
        <v>16</v>
      </c>
      <c r="H14" s="305">
        <f t="shared" si="1"/>
        <v>16</v>
      </c>
    </row>
    <row r="15" spans="1:8" ht="18" customHeight="1">
      <c r="A15" s="220" t="s">
        <v>1919</v>
      </c>
      <c r="B15" s="220" t="s">
        <v>1920</v>
      </c>
      <c r="C15" s="220">
        <v>0</v>
      </c>
      <c r="D15" s="220">
        <v>0</v>
      </c>
      <c r="E15" s="220">
        <v>2</v>
      </c>
      <c r="F15" s="220">
        <v>2</v>
      </c>
      <c r="G15" s="305">
        <f t="shared" si="0"/>
        <v>2</v>
      </c>
      <c r="H15" s="305">
        <f t="shared" si="1"/>
        <v>2</v>
      </c>
    </row>
    <row r="16" spans="1:8" ht="18" customHeight="1">
      <c r="A16" s="220" t="s">
        <v>1921</v>
      </c>
      <c r="B16" s="220" t="s">
        <v>1922</v>
      </c>
      <c r="C16" s="220">
        <v>0</v>
      </c>
      <c r="D16" s="220">
        <v>0</v>
      </c>
      <c r="E16" s="220">
        <v>2</v>
      </c>
      <c r="F16" s="220">
        <v>2</v>
      </c>
      <c r="G16" s="305">
        <f t="shared" si="0"/>
        <v>2</v>
      </c>
      <c r="H16" s="305">
        <f t="shared" si="1"/>
        <v>2</v>
      </c>
    </row>
    <row r="17" spans="1:8" ht="18" customHeight="1">
      <c r="A17" s="220" t="s">
        <v>1923</v>
      </c>
      <c r="B17" s="220" t="s">
        <v>1924</v>
      </c>
      <c r="C17" s="220"/>
      <c r="D17" s="220"/>
      <c r="E17" s="220"/>
      <c r="F17" s="220">
        <v>1</v>
      </c>
      <c r="G17" s="305">
        <f t="shared" si="0"/>
        <v>0</v>
      </c>
      <c r="H17" s="305">
        <f t="shared" si="1"/>
        <v>1</v>
      </c>
    </row>
    <row r="18" spans="1:8" ht="18" customHeight="1">
      <c r="A18" s="220" t="s">
        <v>1925</v>
      </c>
      <c r="B18" s="220" t="s">
        <v>1926</v>
      </c>
      <c r="C18" s="220">
        <v>0</v>
      </c>
      <c r="D18" s="220">
        <v>0</v>
      </c>
      <c r="E18" s="220">
        <v>9</v>
      </c>
      <c r="F18" s="220">
        <v>9</v>
      </c>
      <c r="G18" s="305">
        <f t="shared" si="0"/>
        <v>9</v>
      </c>
      <c r="H18" s="305">
        <f t="shared" si="1"/>
        <v>9</v>
      </c>
    </row>
    <row r="19" spans="1:8" ht="18" customHeight="1">
      <c r="A19" s="220" t="s">
        <v>1927</v>
      </c>
      <c r="B19" s="220" t="s">
        <v>1928</v>
      </c>
      <c r="C19" s="220">
        <v>0</v>
      </c>
      <c r="D19" s="220">
        <v>0</v>
      </c>
      <c r="E19" s="220">
        <v>2</v>
      </c>
      <c r="F19" s="220">
        <v>2</v>
      </c>
      <c r="G19" s="305">
        <f t="shared" si="0"/>
        <v>2</v>
      </c>
      <c r="H19" s="305">
        <f t="shared" si="1"/>
        <v>2</v>
      </c>
    </row>
    <row r="20" spans="1:8" ht="18" customHeight="1">
      <c r="A20" s="220" t="s">
        <v>1929</v>
      </c>
      <c r="B20" s="220" t="s">
        <v>1930</v>
      </c>
      <c r="C20" s="220"/>
      <c r="D20" s="220"/>
      <c r="E20" s="220"/>
      <c r="F20" s="220">
        <v>1</v>
      </c>
      <c r="G20" s="305">
        <f t="shared" si="0"/>
        <v>0</v>
      </c>
      <c r="H20" s="305">
        <f t="shared" si="1"/>
        <v>1</v>
      </c>
    </row>
    <row r="21" spans="1:8" ht="18" customHeight="1">
      <c r="A21" s="220" t="s">
        <v>1931</v>
      </c>
      <c r="B21" s="220" t="s">
        <v>1932</v>
      </c>
      <c r="C21" s="220">
        <v>0</v>
      </c>
      <c r="D21" s="220">
        <v>0</v>
      </c>
      <c r="E21" s="220">
        <v>3</v>
      </c>
      <c r="F21" s="220">
        <v>3</v>
      </c>
      <c r="G21" s="305">
        <f t="shared" si="0"/>
        <v>3</v>
      </c>
      <c r="H21" s="305">
        <f t="shared" si="1"/>
        <v>3</v>
      </c>
    </row>
    <row r="22" spans="1:8" ht="18" customHeight="1">
      <c r="A22" s="220" t="s">
        <v>1933</v>
      </c>
      <c r="B22" s="220" t="s">
        <v>1934</v>
      </c>
      <c r="C22" s="220">
        <v>7</v>
      </c>
      <c r="D22" s="220">
        <v>7</v>
      </c>
      <c r="E22" s="220">
        <v>4</v>
      </c>
      <c r="F22" s="220">
        <v>4</v>
      </c>
      <c r="G22" s="305">
        <f t="shared" si="0"/>
        <v>11</v>
      </c>
      <c r="H22" s="305">
        <f t="shared" si="1"/>
        <v>11</v>
      </c>
    </row>
    <row r="23" spans="1:8" ht="18" customHeight="1">
      <c r="A23" s="220" t="s">
        <v>1935</v>
      </c>
      <c r="B23" s="220" t="s">
        <v>1936</v>
      </c>
      <c r="C23" s="220"/>
      <c r="D23" s="220"/>
      <c r="E23" s="220"/>
      <c r="F23" s="220">
        <v>1</v>
      </c>
      <c r="G23" s="305">
        <f t="shared" si="0"/>
        <v>0</v>
      </c>
      <c r="H23" s="305">
        <f t="shared" si="1"/>
        <v>1</v>
      </c>
    </row>
    <row r="24" spans="1:8" ht="18" customHeight="1">
      <c r="A24" s="220" t="s">
        <v>1937</v>
      </c>
      <c r="B24" s="220" t="s">
        <v>1938</v>
      </c>
      <c r="C24" s="220"/>
      <c r="D24" s="220"/>
      <c r="E24" s="220"/>
      <c r="F24" s="220">
        <v>1</v>
      </c>
      <c r="G24" s="305">
        <f t="shared" si="0"/>
        <v>0</v>
      </c>
      <c r="H24" s="305">
        <f t="shared" si="1"/>
        <v>1</v>
      </c>
    </row>
    <row r="25" spans="1:8" ht="18" customHeight="1">
      <c r="A25" s="220" t="s">
        <v>1939</v>
      </c>
      <c r="B25" s="220" t="s">
        <v>1940</v>
      </c>
      <c r="C25" s="220"/>
      <c r="D25" s="220"/>
      <c r="E25" s="220"/>
      <c r="F25" s="220">
        <v>1</v>
      </c>
      <c r="G25" s="305">
        <f t="shared" si="0"/>
        <v>0</v>
      </c>
      <c r="H25" s="305">
        <f t="shared" si="1"/>
        <v>1</v>
      </c>
    </row>
    <row r="26" spans="1:8" ht="18" customHeight="1">
      <c r="A26" s="220" t="s">
        <v>1941</v>
      </c>
      <c r="B26" s="220" t="s">
        <v>1942</v>
      </c>
      <c r="C26" s="220"/>
      <c r="D26" s="220"/>
      <c r="E26" s="220"/>
      <c r="F26" s="220">
        <v>1</v>
      </c>
      <c r="G26" s="305">
        <f t="shared" si="0"/>
        <v>0</v>
      </c>
      <c r="H26" s="305">
        <f t="shared" si="1"/>
        <v>1</v>
      </c>
    </row>
    <row r="27" spans="1:8" ht="18" customHeight="1">
      <c r="A27" s="220" t="s">
        <v>1943</v>
      </c>
      <c r="B27" s="220" t="s">
        <v>1944</v>
      </c>
      <c r="C27" s="220"/>
      <c r="D27" s="220"/>
      <c r="E27" s="220"/>
      <c r="F27" s="220">
        <v>1</v>
      </c>
      <c r="G27" s="305">
        <f t="shared" si="0"/>
        <v>0</v>
      </c>
      <c r="H27" s="305">
        <f t="shared" si="1"/>
        <v>1</v>
      </c>
    </row>
    <row r="28" spans="1:8" ht="18" customHeight="1">
      <c r="A28" s="220" t="s">
        <v>1945</v>
      </c>
      <c r="B28" s="220" t="s">
        <v>1946</v>
      </c>
      <c r="C28" s="220"/>
      <c r="D28" s="220"/>
      <c r="E28" s="220"/>
      <c r="F28" s="220">
        <v>1</v>
      </c>
      <c r="G28" s="305">
        <f t="shared" si="0"/>
        <v>0</v>
      </c>
      <c r="H28" s="305">
        <f t="shared" si="1"/>
        <v>1</v>
      </c>
    </row>
    <row r="29" spans="1:8" ht="18" customHeight="1">
      <c r="A29" s="220" t="s">
        <v>1947</v>
      </c>
      <c r="B29" s="220" t="s">
        <v>1948</v>
      </c>
      <c r="C29" s="220"/>
      <c r="D29" s="220"/>
      <c r="E29" s="220"/>
      <c r="F29" s="220">
        <v>1</v>
      </c>
      <c r="G29" s="305">
        <f t="shared" si="0"/>
        <v>0</v>
      </c>
      <c r="H29" s="305">
        <f t="shared" si="1"/>
        <v>1</v>
      </c>
    </row>
    <row r="30" spans="1:8" ht="18" customHeight="1">
      <c r="A30" s="220" t="s">
        <v>1949</v>
      </c>
      <c r="B30" s="220" t="s">
        <v>1950</v>
      </c>
      <c r="C30" s="220"/>
      <c r="D30" s="220"/>
      <c r="E30" s="220"/>
      <c r="F30" s="220">
        <v>1</v>
      </c>
      <c r="G30" s="305">
        <f t="shared" si="0"/>
        <v>0</v>
      </c>
      <c r="H30" s="305">
        <f t="shared" si="1"/>
        <v>1</v>
      </c>
    </row>
    <row r="31" spans="1:8" ht="18" customHeight="1">
      <c r="A31" s="220" t="s">
        <v>1951</v>
      </c>
      <c r="B31" s="220" t="s">
        <v>1952</v>
      </c>
      <c r="C31" s="220"/>
      <c r="D31" s="220"/>
      <c r="E31" s="220"/>
      <c r="F31" s="220">
        <v>1</v>
      </c>
      <c r="G31" s="305">
        <f t="shared" si="0"/>
        <v>0</v>
      </c>
      <c r="H31" s="305">
        <f t="shared" si="1"/>
        <v>1</v>
      </c>
    </row>
    <row r="32" spans="1:8" ht="18" customHeight="1">
      <c r="A32" s="220" t="s">
        <v>1953</v>
      </c>
      <c r="B32" s="220" t="s">
        <v>1954</v>
      </c>
      <c r="C32" s="220"/>
      <c r="D32" s="220"/>
      <c r="E32" s="220"/>
      <c r="F32" s="220">
        <v>1</v>
      </c>
      <c r="G32" s="305">
        <f t="shared" si="0"/>
        <v>0</v>
      </c>
      <c r="H32" s="305">
        <f t="shared" si="1"/>
        <v>1</v>
      </c>
    </row>
    <row r="33" spans="1:8" ht="18" customHeight="1">
      <c r="A33" s="220" t="s">
        <v>1955</v>
      </c>
      <c r="B33" s="220" t="s">
        <v>1956</v>
      </c>
      <c r="C33" s="220"/>
      <c r="D33" s="220"/>
      <c r="E33" s="220"/>
      <c r="F33" s="220">
        <v>1</v>
      </c>
      <c r="G33" s="305">
        <f t="shared" si="0"/>
        <v>0</v>
      </c>
      <c r="H33" s="305">
        <f t="shared" si="1"/>
        <v>1</v>
      </c>
    </row>
    <row r="34" spans="1:8" ht="18" customHeight="1">
      <c r="A34" s="220" t="s">
        <v>1957</v>
      </c>
      <c r="B34" s="220" t="s">
        <v>1958</v>
      </c>
      <c r="C34" s="220">
        <v>0</v>
      </c>
      <c r="D34" s="220"/>
      <c r="E34" s="220"/>
      <c r="F34" s="220">
        <v>1</v>
      </c>
      <c r="G34" s="305">
        <f t="shared" si="0"/>
        <v>0</v>
      </c>
      <c r="H34" s="305">
        <f t="shared" si="1"/>
        <v>1</v>
      </c>
    </row>
    <row r="35" spans="1:8" ht="18" customHeight="1">
      <c r="A35" s="220" t="s">
        <v>1959</v>
      </c>
      <c r="B35" s="220" t="s">
        <v>1960</v>
      </c>
      <c r="C35" s="220">
        <v>0</v>
      </c>
      <c r="D35" s="220"/>
      <c r="E35" s="220"/>
      <c r="F35" s="220">
        <v>1</v>
      </c>
      <c r="G35" s="305">
        <f t="shared" si="0"/>
        <v>0</v>
      </c>
      <c r="H35" s="305">
        <f t="shared" si="1"/>
        <v>1</v>
      </c>
    </row>
    <row r="36" spans="1:8" ht="18" customHeight="1">
      <c r="A36" s="220" t="s">
        <v>1961</v>
      </c>
      <c r="B36" s="220" t="s">
        <v>1962</v>
      </c>
      <c r="C36" s="220">
        <v>0</v>
      </c>
      <c r="D36" s="220"/>
      <c r="E36" s="220"/>
      <c r="F36" s="220">
        <v>1</v>
      </c>
      <c r="G36" s="305">
        <f t="shared" si="0"/>
        <v>0</v>
      </c>
      <c r="H36" s="305">
        <f t="shared" si="1"/>
        <v>1</v>
      </c>
    </row>
    <row r="37" spans="1:8" ht="18" customHeight="1">
      <c r="A37" s="220" t="s">
        <v>1963</v>
      </c>
      <c r="B37" s="220" t="s">
        <v>1964</v>
      </c>
      <c r="C37" s="220">
        <v>0</v>
      </c>
      <c r="D37" s="220"/>
      <c r="E37" s="220"/>
      <c r="F37" s="220">
        <v>1</v>
      </c>
      <c r="G37" s="305">
        <f t="shared" si="0"/>
        <v>0</v>
      </c>
      <c r="H37" s="305">
        <f t="shared" si="1"/>
        <v>1</v>
      </c>
    </row>
    <row r="38" spans="1:8" ht="18" customHeight="1">
      <c r="A38" s="220" t="s">
        <v>1965</v>
      </c>
      <c r="B38" s="220" t="s">
        <v>1966</v>
      </c>
      <c r="C38" s="220">
        <v>0</v>
      </c>
      <c r="D38" s="220"/>
      <c r="E38" s="220"/>
      <c r="F38" s="220">
        <v>1</v>
      </c>
      <c r="G38" s="305">
        <f t="shared" si="0"/>
        <v>0</v>
      </c>
      <c r="H38" s="305">
        <f t="shared" si="1"/>
        <v>1</v>
      </c>
    </row>
    <row r="39" spans="1:8" ht="18" customHeight="1">
      <c r="A39" s="220" t="s">
        <v>1967</v>
      </c>
      <c r="B39" s="220" t="s">
        <v>1968</v>
      </c>
      <c r="C39" s="220">
        <v>0</v>
      </c>
      <c r="D39" s="220"/>
      <c r="E39" s="220"/>
      <c r="F39" s="220">
        <v>1</v>
      </c>
      <c r="G39" s="305">
        <f t="shared" si="0"/>
        <v>0</v>
      </c>
      <c r="H39" s="305">
        <f t="shared" si="1"/>
        <v>1</v>
      </c>
    </row>
    <row r="40" spans="1:8" ht="18" customHeight="1">
      <c r="A40" s="220" t="s">
        <v>1969</v>
      </c>
      <c r="B40" s="220" t="s">
        <v>1970</v>
      </c>
      <c r="C40" s="220">
        <v>0</v>
      </c>
      <c r="D40" s="220"/>
      <c r="E40" s="220"/>
      <c r="F40" s="220">
        <v>1</v>
      </c>
      <c r="G40" s="305">
        <f t="shared" si="0"/>
        <v>0</v>
      </c>
      <c r="H40" s="305">
        <f t="shared" si="1"/>
        <v>1</v>
      </c>
    </row>
    <row r="41" spans="1:8" ht="18" customHeight="1">
      <c r="A41" s="220" t="s">
        <v>1971</v>
      </c>
      <c r="B41" s="220" t="s">
        <v>1972</v>
      </c>
      <c r="C41" s="220">
        <v>0</v>
      </c>
      <c r="D41" s="220">
        <v>0</v>
      </c>
      <c r="E41" s="220">
        <v>1</v>
      </c>
      <c r="F41" s="220">
        <v>1</v>
      </c>
      <c r="G41" s="305">
        <f t="shared" si="0"/>
        <v>1</v>
      </c>
      <c r="H41" s="305">
        <f t="shared" si="1"/>
        <v>1</v>
      </c>
    </row>
    <row r="42" spans="1:8" ht="18" customHeight="1">
      <c r="A42" s="220" t="s">
        <v>1973</v>
      </c>
      <c r="B42" s="220" t="s">
        <v>1974</v>
      </c>
      <c r="C42" s="220">
        <v>0</v>
      </c>
      <c r="D42" s="220"/>
      <c r="E42" s="220"/>
      <c r="F42" s="220">
        <v>1</v>
      </c>
      <c r="G42" s="305">
        <f t="shared" si="0"/>
        <v>0</v>
      </c>
      <c r="H42" s="305">
        <f t="shared" si="1"/>
        <v>1</v>
      </c>
    </row>
    <row r="43" spans="1:8" ht="18" customHeight="1">
      <c r="A43" s="220" t="s">
        <v>1975</v>
      </c>
      <c r="B43" s="220" t="s">
        <v>1976</v>
      </c>
      <c r="C43" s="220">
        <v>0</v>
      </c>
      <c r="D43" s="220"/>
      <c r="E43" s="220"/>
      <c r="F43" s="220">
        <v>1</v>
      </c>
      <c r="G43" s="305">
        <f t="shared" si="0"/>
        <v>0</v>
      </c>
      <c r="H43" s="305">
        <f t="shared" si="1"/>
        <v>1</v>
      </c>
    </row>
    <row r="44" spans="1:8" ht="18" customHeight="1">
      <c r="A44" s="220" t="s">
        <v>1977</v>
      </c>
      <c r="B44" s="220" t="s">
        <v>1978</v>
      </c>
      <c r="C44" s="220">
        <v>0</v>
      </c>
      <c r="D44" s="220"/>
      <c r="E44" s="220"/>
      <c r="F44" s="220">
        <v>1</v>
      </c>
      <c r="G44" s="305">
        <f t="shared" si="0"/>
        <v>0</v>
      </c>
      <c r="H44" s="305">
        <f t="shared" si="1"/>
        <v>1</v>
      </c>
    </row>
    <row r="45" spans="1:8" ht="18" customHeight="1">
      <c r="A45" s="220" t="s">
        <v>1979</v>
      </c>
      <c r="B45" s="220" t="s">
        <v>1980</v>
      </c>
      <c r="C45" s="220">
        <v>0</v>
      </c>
      <c r="D45" s="220"/>
      <c r="E45" s="220"/>
      <c r="F45" s="220">
        <v>1</v>
      </c>
      <c r="G45" s="305">
        <f t="shared" si="0"/>
        <v>0</v>
      </c>
      <c r="H45" s="305">
        <f t="shared" si="1"/>
        <v>1</v>
      </c>
    </row>
    <row r="46" spans="1:8" ht="18" customHeight="1">
      <c r="A46" s="220" t="s">
        <v>1981</v>
      </c>
      <c r="B46" s="220" t="s">
        <v>1982</v>
      </c>
      <c r="C46" s="220">
        <v>0</v>
      </c>
      <c r="D46" s="220"/>
      <c r="E46" s="220"/>
      <c r="F46" s="220">
        <v>1</v>
      </c>
      <c r="G46" s="305">
        <f t="shared" si="0"/>
        <v>0</v>
      </c>
      <c r="H46" s="305">
        <f t="shared" si="1"/>
        <v>1</v>
      </c>
    </row>
    <row r="47" spans="1:8" ht="18" customHeight="1">
      <c r="A47" s="220" t="s">
        <v>1983</v>
      </c>
      <c r="B47" s="220" t="s">
        <v>1984</v>
      </c>
      <c r="C47" s="220">
        <v>0</v>
      </c>
      <c r="D47" s="220"/>
      <c r="E47" s="220"/>
      <c r="F47" s="220">
        <v>1</v>
      </c>
      <c r="G47" s="305">
        <f t="shared" si="0"/>
        <v>0</v>
      </c>
      <c r="H47" s="305">
        <f t="shared" si="1"/>
        <v>1</v>
      </c>
    </row>
    <row r="48" spans="1:8" ht="18" customHeight="1">
      <c r="A48" s="220" t="s">
        <v>1985</v>
      </c>
      <c r="B48" s="220" t="s">
        <v>1986</v>
      </c>
      <c r="C48" s="220">
        <v>0</v>
      </c>
      <c r="D48" s="220"/>
      <c r="E48" s="220"/>
      <c r="F48" s="220">
        <v>1</v>
      </c>
      <c r="G48" s="305">
        <f t="shared" si="0"/>
        <v>0</v>
      </c>
      <c r="H48" s="305">
        <f t="shared" si="1"/>
        <v>1</v>
      </c>
    </row>
    <row r="49" spans="1:8" ht="18" customHeight="1">
      <c r="A49" s="220" t="s">
        <v>1987</v>
      </c>
      <c r="B49" s="220" t="s">
        <v>1988</v>
      </c>
      <c r="C49" s="220">
        <v>0</v>
      </c>
      <c r="D49" s="220"/>
      <c r="E49" s="220"/>
      <c r="F49" s="220">
        <v>1</v>
      </c>
      <c r="G49" s="305">
        <f t="shared" si="0"/>
        <v>0</v>
      </c>
      <c r="H49" s="305">
        <f t="shared" si="1"/>
        <v>1</v>
      </c>
    </row>
    <row r="50" spans="1:8" ht="18" customHeight="1">
      <c r="A50" s="220" t="s">
        <v>1989</v>
      </c>
      <c r="B50" s="220" t="s">
        <v>1990</v>
      </c>
      <c r="C50" s="220">
        <v>0</v>
      </c>
      <c r="D50" s="220"/>
      <c r="E50" s="220"/>
      <c r="F50" s="220">
        <v>1</v>
      </c>
      <c r="G50" s="305">
        <f t="shared" si="0"/>
        <v>0</v>
      </c>
      <c r="H50" s="305">
        <f t="shared" si="1"/>
        <v>1</v>
      </c>
    </row>
    <row r="51" spans="1:8" ht="18" customHeight="1">
      <c r="A51" s="220" t="s">
        <v>1991</v>
      </c>
      <c r="B51" s="220" t="s">
        <v>1992</v>
      </c>
      <c r="C51" s="220">
        <v>0</v>
      </c>
      <c r="D51" s="220"/>
      <c r="E51" s="220"/>
      <c r="F51" s="220">
        <v>1</v>
      </c>
      <c r="G51" s="305">
        <f t="shared" si="0"/>
        <v>0</v>
      </c>
      <c r="H51" s="305">
        <f t="shared" si="1"/>
        <v>1</v>
      </c>
    </row>
    <row r="52" spans="1:8" ht="18" customHeight="1">
      <c r="A52" s="220" t="s">
        <v>1993</v>
      </c>
      <c r="B52" s="220" t="s">
        <v>1994</v>
      </c>
      <c r="C52" s="220">
        <v>0</v>
      </c>
      <c r="D52" s="220"/>
      <c r="E52" s="220"/>
      <c r="F52" s="220">
        <v>1</v>
      </c>
      <c r="G52" s="305">
        <f t="shared" si="0"/>
        <v>0</v>
      </c>
      <c r="H52" s="305">
        <f t="shared" si="1"/>
        <v>1</v>
      </c>
    </row>
    <row r="53" spans="1:8" ht="18" customHeight="1">
      <c r="A53" s="220" t="s">
        <v>1995</v>
      </c>
      <c r="B53" s="220" t="s">
        <v>1996</v>
      </c>
      <c r="C53" s="220">
        <v>0</v>
      </c>
      <c r="D53" s="220"/>
      <c r="E53" s="220"/>
      <c r="F53" s="220">
        <v>1</v>
      </c>
      <c r="G53" s="305">
        <f t="shared" si="0"/>
        <v>0</v>
      </c>
      <c r="H53" s="305">
        <f t="shared" si="1"/>
        <v>1</v>
      </c>
    </row>
    <row r="54" spans="1:8" ht="18" customHeight="1">
      <c r="A54" s="220" t="s">
        <v>1997</v>
      </c>
      <c r="B54" s="220" t="s">
        <v>1998</v>
      </c>
      <c r="C54" s="220">
        <v>0</v>
      </c>
      <c r="D54" s="220"/>
      <c r="E54" s="220"/>
      <c r="F54" s="220">
        <v>1</v>
      </c>
      <c r="G54" s="305">
        <f t="shared" si="0"/>
        <v>0</v>
      </c>
      <c r="H54" s="305">
        <f t="shared" si="1"/>
        <v>1</v>
      </c>
    </row>
    <row r="55" spans="1:8" ht="18" customHeight="1">
      <c r="A55" s="220" t="s">
        <v>1999</v>
      </c>
      <c r="B55" s="220" t="s">
        <v>2000</v>
      </c>
      <c r="C55" s="220">
        <v>0</v>
      </c>
      <c r="D55" s="220"/>
      <c r="E55" s="220"/>
      <c r="F55" s="220">
        <v>1</v>
      </c>
      <c r="G55" s="305">
        <f t="shared" si="0"/>
        <v>0</v>
      </c>
      <c r="H55" s="305">
        <f t="shared" si="1"/>
        <v>1</v>
      </c>
    </row>
    <row r="56" spans="1:8" ht="18" customHeight="1">
      <c r="A56" s="220" t="s">
        <v>2001</v>
      </c>
      <c r="B56" s="220" t="s">
        <v>2002</v>
      </c>
      <c r="C56" s="220">
        <v>0</v>
      </c>
      <c r="D56" s="220"/>
      <c r="E56" s="220"/>
      <c r="F56" s="220">
        <v>1</v>
      </c>
      <c r="G56" s="305">
        <f t="shared" si="0"/>
        <v>0</v>
      </c>
      <c r="H56" s="305">
        <f t="shared" si="1"/>
        <v>1</v>
      </c>
    </row>
    <row r="57" spans="1:8" ht="18" customHeight="1">
      <c r="A57" s="220" t="s">
        <v>2003</v>
      </c>
      <c r="B57" s="220" t="s">
        <v>2004</v>
      </c>
      <c r="C57" s="220">
        <v>0</v>
      </c>
      <c r="D57" s="220"/>
      <c r="E57" s="220"/>
      <c r="F57" s="220">
        <v>1</v>
      </c>
      <c r="G57" s="305">
        <f t="shared" si="0"/>
        <v>0</v>
      </c>
      <c r="H57" s="305">
        <f t="shared" si="1"/>
        <v>1</v>
      </c>
    </row>
    <row r="58" spans="1:8" ht="18" customHeight="1">
      <c r="A58" s="220" t="s">
        <v>2005</v>
      </c>
      <c r="B58" s="220" t="s">
        <v>2006</v>
      </c>
      <c r="C58" s="220">
        <v>0</v>
      </c>
      <c r="D58" s="220"/>
      <c r="E58" s="220"/>
      <c r="F58" s="220">
        <v>1</v>
      </c>
      <c r="G58" s="305">
        <f t="shared" si="0"/>
        <v>0</v>
      </c>
      <c r="H58" s="305">
        <f t="shared" si="1"/>
        <v>1</v>
      </c>
    </row>
    <row r="59" spans="1:8" ht="18" customHeight="1">
      <c r="A59" s="220" t="s">
        <v>2007</v>
      </c>
      <c r="B59" s="220" t="s">
        <v>2008</v>
      </c>
      <c r="C59" s="220">
        <v>0</v>
      </c>
      <c r="D59" s="220"/>
      <c r="E59" s="220"/>
      <c r="F59" s="220">
        <v>1</v>
      </c>
      <c r="G59" s="305">
        <f t="shared" si="0"/>
        <v>0</v>
      </c>
      <c r="H59" s="305">
        <f t="shared" si="1"/>
        <v>1</v>
      </c>
    </row>
    <row r="60" spans="1:8" ht="18" customHeight="1">
      <c r="A60" s="220" t="s">
        <v>2009</v>
      </c>
      <c r="B60" s="220" t="s">
        <v>2010</v>
      </c>
      <c r="C60" s="220">
        <v>0</v>
      </c>
      <c r="D60" s="220"/>
      <c r="E60" s="220"/>
      <c r="F60" s="220">
        <v>1</v>
      </c>
      <c r="G60" s="305">
        <f t="shared" si="0"/>
        <v>0</v>
      </c>
      <c r="H60" s="305">
        <f t="shared" si="1"/>
        <v>1</v>
      </c>
    </row>
    <row r="61" spans="1:8" ht="18" customHeight="1">
      <c r="A61" s="220" t="s">
        <v>2011</v>
      </c>
      <c r="B61" s="220" t="s">
        <v>2012</v>
      </c>
      <c r="C61" s="220">
        <v>0</v>
      </c>
      <c r="D61" s="220">
        <v>0</v>
      </c>
      <c r="E61" s="220">
        <v>18</v>
      </c>
      <c r="F61" s="220">
        <v>18</v>
      </c>
      <c r="G61" s="305">
        <f t="shared" si="0"/>
        <v>18</v>
      </c>
      <c r="H61" s="305">
        <f t="shared" si="1"/>
        <v>18</v>
      </c>
    </row>
    <row r="62" spans="1:8" ht="18" customHeight="1">
      <c r="A62" s="220" t="s">
        <v>2013</v>
      </c>
      <c r="B62" s="220" t="s">
        <v>2014</v>
      </c>
      <c r="C62" s="220">
        <v>0</v>
      </c>
      <c r="D62" s="220">
        <v>0</v>
      </c>
      <c r="E62" s="220">
        <v>135</v>
      </c>
      <c r="F62" s="220">
        <v>135</v>
      </c>
      <c r="G62" s="305">
        <f t="shared" si="0"/>
        <v>135</v>
      </c>
      <c r="H62" s="305">
        <f t="shared" si="1"/>
        <v>135</v>
      </c>
    </row>
    <row r="63" spans="1:8" ht="18" customHeight="1">
      <c r="A63" s="220" t="s">
        <v>2017</v>
      </c>
      <c r="B63" s="220" t="s">
        <v>2018</v>
      </c>
      <c r="C63" s="220">
        <v>0</v>
      </c>
      <c r="D63" s="220">
        <v>0</v>
      </c>
      <c r="E63" s="220">
        <v>2</v>
      </c>
      <c r="F63" s="220">
        <v>2</v>
      </c>
      <c r="G63" s="305">
        <f t="shared" ref="G63:G125" si="2">C63+E63</f>
        <v>2</v>
      </c>
      <c r="H63" s="305">
        <f t="shared" ref="H63:H125" si="3">D63+F63</f>
        <v>2</v>
      </c>
    </row>
    <row r="64" spans="1:8" ht="18" customHeight="1">
      <c r="A64" s="220" t="s">
        <v>2019</v>
      </c>
      <c r="B64" s="220" t="s">
        <v>2020</v>
      </c>
      <c r="C64" s="220">
        <v>0</v>
      </c>
      <c r="D64" s="220">
        <v>0</v>
      </c>
      <c r="E64" s="220">
        <v>845</v>
      </c>
      <c r="F64" s="220">
        <v>845</v>
      </c>
      <c r="G64" s="305">
        <f t="shared" si="2"/>
        <v>845</v>
      </c>
      <c r="H64" s="305">
        <f t="shared" si="3"/>
        <v>845</v>
      </c>
    </row>
    <row r="65" spans="1:8" ht="18" customHeight="1">
      <c r="A65" s="220" t="s">
        <v>2021</v>
      </c>
      <c r="B65" s="220" t="s">
        <v>2022</v>
      </c>
      <c r="C65" s="220">
        <v>0</v>
      </c>
      <c r="D65" s="220">
        <v>0</v>
      </c>
      <c r="E65" s="220">
        <v>14</v>
      </c>
      <c r="F65" s="220">
        <v>14</v>
      </c>
      <c r="G65" s="305">
        <f t="shared" si="2"/>
        <v>14</v>
      </c>
      <c r="H65" s="305">
        <f t="shared" si="3"/>
        <v>14</v>
      </c>
    </row>
    <row r="66" spans="1:8" ht="18" customHeight="1">
      <c r="A66" s="220" t="s">
        <v>2023</v>
      </c>
      <c r="B66" s="220" t="s">
        <v>2024</v>
      </c>
      <c r="C66" s="220">
        <v>0</v>
      </c>
      <c r="D66" s="220">
        <v>0</v>
      </c>
      <c r="E66" s="220">
        <v>20</v>
      </c>
      <c r="F66" s="220">
        <v>20</v>
      </c>
      <c r="G66" s="305">
        <f t="shared" si="2"/>
        <v>20</v>
      </c>
      <c r="H66" s="305">
        <f t="shared" si="3"/>
        <v>20</v>
      </c>
    </row>
    <row r="67" spans="1:8" ht="18" customHeight="1">
      <c r="A67" s="220" t="s">
        <v>2025</v>
      </c>
      <c r="B67" s="220" t="s">
        <v>2026</v>
      </c>
      <c r="C67" s="220">
        <v>1</v>
      </c>
      <c r="D67" s="220">
        <v>1</v>
      </c>
      <c r="E67" s="220">
        <v>6</v>
      </c>
      <c r="F67" s="220">
        <v>6</v>
      </c>
      <c r="G67" s="305">
        <f t="shared" si="2"/>
        <v>7</v>
      </c>
      <c r="H67" s="305">
        <f t="shared" si="3"/>
        <v>7</v>
      </c>
    </row>
    <row r="68" spans="1:8" ht="18" customHeight="1">
      <c r="A68" s="220" t="s">
        <v>2027</v>
      </c>
      <c r="B68" s="220" t="s">
        <v>2028</v>
      </c>
      <c r="C68" s="220">
        <v>0</v>
      </c>
      <c r="D68" s="220">
        <v>0</v>
      </c>
      <c r="E68" s="220">
        <v>2</v>
      </c>
      <c r="F68" s="220">
        <v>2</v>
      </c>
      <c r="G68" s="305">
        <f t="shared" si="2"/>
        <v>2</v>
      </c>
      <c r="H68" s="305">
        <f t="shared" si="3"/>
        <v>2</v>
      </c>
    </row>
    <row r="69" spans="1:8" ht="18" customHeight="1">
      <c r="A69" s="220" t="s">
        <v>2029</v>
      </c>
      <c r="B69" s="220" t="s">
        <v>2030</v>
      </c>
      <c r="C69" s="220">
        <v>0</v>
      </c>
      <c r="D69" s="220">
        <v>0</v>
      </c>
      <c r="E69" s="220">
        <v>9</v>
      </c>
      <c r="F69" s="220">
        <v>9</v>
      </c>
      <c r="G69" s="305">
        <f t="shared" si="2"/>
        <v>9</v>
      </c>
      <c r="H69" s="305">
        <f t="shared" si="3"/>
        <v>9</v>
      </c>
    </row>
    <row r="70" spans="1:8" ht="18" customHeight="1">
      <c r="A70" s="220" t="s">
        <v>2031</v>
      </c>
      <c r="B70" s="220" t="s">
        <v>2032</v>
      </c>
      <c r="C70" s="220">
        <v>0</v>
      </c>
      <c r="D70" s="220">
        <v>0</v>
      </c>
      <c r="E70" s="220">
        <v>25</v>
      </c>
      <c r="F70" s="220">
        <v>25</v>
      </c>
      <c r="G70" s="305">
        <f t="shared" si="2"/>
        <v>25</v>
      </c>
      <c r="H70" s="305">
        <f t="shared" si="3"/>
        <v>25</v>
      </c>
    </row>
    <row r="71" spans="1:8" ht="18" customHeight="1">
      <c r="A71" s="220" t="s">
        <v>2033</v>
      </c>
      <c r="B71" s="220" t="s">
        <v>2034</v>
      </c>
      <c r="C71" s="220">
        <v>0</v>
      </c>
      <c r="D71" s="220">
        <v>0</v>
      </c>
      <c r="E71" s="220">
        <v>2</v>
      </c>
      <c r="F71" s="220">
        <v>2</v>
      </c>
      <c r="G71" s="305">
        <f t="shared" si="2"/>
        <v>2</v>
      </c>
      <c r="H71" s="305">
        <f t="shared" si="3"/>
        <v>2</v>
      </c>
    </row>
    <row r="72" spans="1:8" ht="18" customHeight="1">
      <c r="A72" s="220" t="s">
        <v>2035</v>
      </c>
      <c r="B72" s="220" t="s">
        <v>2036</v>
      </c>
      <c r="C72" s="220">
        <v>11</v>
      </c>
      <c r="D72" s="220">
        <v>11</v>
      </c>
      <c r="E72" s="220">
        <v>168</v>
      </c>
      <c r="F72" s="220">
        <v>168</v>
      </c>
      <c r="G72" s="305">
        <f t="shared" si="2"/>
        <v>179</v>
      </c>
      <c r="H72" s="305">
        <f t="shared" si="3"/>
        <v>179</v>
      </c>
    </row>
    <row r="73" spans="1:8" ht="18" customHeight="1">
      <c r="A73" s="220" t="s">
        <v>2037</v>
      </c>
      <c r="B73" s="220" t="s">
        <v>2038</v>
      </c>
      <c r="C73" s="220">
        <v>0</v>
      </c>
      <c r="D73" s="220">
        <v>0</v>
      </c>
      <c r="E73" s="220">
        <v>1</v>
      </c>
      <c r="F73" s="220">
        <v>1</v>
      </c>
      <c r="G73" s="305">
        <f t="shared" si="2"/>
        <v>1</v>
      </c>
      <c r="H73" s="305">
        <f t="shared" si="3"/>
        <v>1</v>
      </c>
    </row>
    <row r="74" spans="1:8" ht="18" customHeight="1">
      <c r="A74" s="220" t="s">
        <v>2039</v>
      </c>
      <c r="B74" s="220" t="s">
        <v>2040</v>
      </c>
      <c r="C74" s="220"/>
      <c r="D74" s="220"/>
      <c r="E74" s="220"/>
      <c r="F74" s="220">
        <v>1</v>
      </c>
      <c r="G74" s="305">
        <f t="shared" si="2"/>
        <v>0</v>
      </c>
      <c r="H74" s="305">
        <f t="shared" si="3"/>
        <v>1</v>
      </c>
    </row>
    <row r="75" spans="1:8" ht="18" customHeight="1">
      <c r="A75" s="220" t="s">
        <v>2041</v>
      </c>
      <c r="B75" s="220" t="s">
        <v>2042</v>
      </c>
      <c r="C75" s="220"/>
      <c r="D75" s="220"/>
      <c r="E75" s="220"/>
      <c r="F75" s="220">
        <v>1</v>
      </c>
      <c r="G75" s="305">
        <f t="shared" si="2"/>
        <v>0</v>
      </c>
      <c r="H75" s="305">
        <f t="shared" si="3"/>
        <v>1</v>
      </c>
    </row>
    <row r="76" spans="1:8" ht="18" customHeight="1">
      <c r="A76" s="220" t="s">
        <v>2043</v>
      </c>
      <c r="B76" s="220" t="s">
        <v>2044</v>
      </c>
      <c r="C76" s="220">
        <v>0</v>
      </c>
      <c r="D76" s="220">
        <v>0</v>
      </c>
      <c r="E76" s="220">
        <v>352</v>
      </c>
      <c r="F76" s="220">
        <v>352</v>
      </c>
      <c r="G76" s="305">
        <f t="shared" si="2"/>
        <v>352</v>
      </c>
      <c r="H76" s="305">
        <f t="shared" si="3"/>
        <v>352</v>
      </c>
    </row>
    <row r="77" spans="1:8" ht="18" customHeight="1">
      <c r="A77" s="220" t="s">
        <v>2045</v>
      </c>
      <c r="B77" s="220" t="s">
        <v>2046</v>
      </c>
      <c r="C77" s="220">
        <v>0</v>
      </c>
      <c r="D77" s="220">
        <v>0</v>
      </c>
      <c r="E77" s="220">
        <v>296</v>
      </c>
      <c r="F77" s="220">
        <v>296</v>
      </c>
      <c r="G77" s="305">
        <f t="shared" si="2"/>
        <v>296</v>
      </c>
      <c r="H77" s="305">
        <f t="shared" si="3"/>
        <v>296</v>
      </c>
    </row>
    <row r="78" spans="1:8" ht="18" customHeight="1">
      <c r="A78" s="220" t="s">
        <v>2047</v>
      </c>
      <c r="B78" s="220" t="s">
        <v>2048</v>
      </c>
      <c r="C78" s="220">
        <v>0</v>
      </c>
      <c r="D78" s="220">
        <v>0</v>
      </c>
      <c r="E78" s="220">
        <v>169</v>
      </c>
      <c r="F78" s="220">
        <v>169</v>
      </c>
      <c r="G78" s="305">
        <f t="shared" si="2"/>
        <v>169</v>
      </c>
      <c r="H78" s="305">
        <f t="shared" si="3"/>
        <v>169</v>
      </c>
    </row>
    <row r="79" spans="1:8" ht="18" customHeight="1">
      <c r="A79" s="220" t="s">
        <v>2049</v>
      </c>
      <c r="B79" s="220" t="s">
        <v>2050</v>
      </c>
      <c r="C79" s="220">
        <v>0</v>
      </c>
      <c r="D79" s="220">
        <v>0</v>
      </c>
      <c r="E79" s="220">
        <v>20</v>
      </c>
      <c r="F79" s="220">
        <v>20</v>
      </c>
      <c r="G79" s="305">
        <f t="shared" si="2"/>
        <v>20</v>
      </c>
      <c r="H79" s="305">
        <f t="shared" si="3"/>
        <v>20</v>
      </c>
    </row>
    <row r="80" spans="1:8" ht="18" customHeight="1">
      <c r="A80" s="220" t="s">
        <v>2051</v>
      </c>
      <c r="B80" s="220" t="s">
        <v>2052</v>
      </c>
      <c r="C80" s="220"/>
      <c r="D80" s="220"/>
      <c r="E80" s="220"/>
      <c r="F80" s="220">
        <v>1</v>
      </c>
      <c r="G80" s="305">
        <f t="shared" si="2"/>
        <v>0</v>
      </c>
      <c r="H80" s="305">
        <f t="shared" si="3"/>
        <v>1</v>
      </c>
    </row>
    <row r="81" spans="1:8" ht="18" customHeight="1">
      <c r="A81" s="220" t="s">
        <v>2053</v>
      </c>
      <c r="B81" s="220" t="s">
        <v>2054</v>
      </c>
      <c r="C81" s="220">
        <v>0</v>
      </c>
      <c r="D81" s="220">
        <v>0</v>
      </c>
      <c r="E81" s="220">
        <v>4</v>
      </c>
      <c r="F81" s="220">
        <v>4</v>
      </c>
      <c r="G81" s="305">
        <f t="shared" si="2"/>
        <v>4</v>
      </c>
      <c r="H81" s="305">
        <f t="shared" si="3"/>
        <v>4</v>
      </c>
    </row>
    <row r="82" spans="1:8" ht="18" customHeight="1">
      <c r="A82" s="220" t="s">
        <v>2055</v>
      </c>
      <c r="B82" s="220" t="s">
        <v>2056</v>
      </c>
      <c r="C82" s="220"/>
      <c r="D82" s="220"/>
      <c r="E82" s="220"/>
      <c r="F82" s="220">
        <v>1</v>
      </c>
      <c r="G82" s="305">
        <f t="shared" si="2"/>
        <v>0</v>
      </c>
      <c r="H82" s="305">
        <f t="shared" si="3"/>
        <v>1</v>
      </c>
    </row>
    <row r="83" spans="1:8" ht="18" customHeight="1">
      <c r="A83" s="220" t="s">
        <v>2057</v>
      </c>
      <c r="B83" s="220" t="s">
        <v>2058</v>
      </c>
      <c r="C83" s="220">
        <v>0</v>
      </c>
      <c r="D83" s="220">
        <v>0</v>
      </c>
      <c r="E83" s="220">
        <v>170</v>
      </c>
      <c r="F83" s="220">
        <v>170</v>
      </c>
      <c r="G83" s="305">
        <f t="shared" si="2"/>
        <v>170</v>
      </c>
      <c r="H83" s="305">
        <f t="shared" si="3"/>
        <v>170</v>
      </c>
    </row>
    <row r="84" spans="1:8" ht="18" customHeight="1">
      <c r="A84" s="220" t="s">
        <v>2059</v>
      </c>
      <c r="B84" s="220" t="s">
        <v>2060</v>
      </c>
      <c r="C84" s="220">
        <v>0</v>
      </c>
      <c r="D84" s="220">
        <v>0</v>
      </c>
      <c r="E84" s="220">
        <v>37</v>
      </c>
      <c r="F84" s="220">
        <v>37</v>
      </c>
      <c r="G84" s="305">
        <f t="shared" si="2"/>
        <v>37</v>
      </c>
      <c r="H84" s="305">
        <f t="shared" si="3"/>
        <v>37</v>
      </c>
    </row>
    <row r="85" spans="1:8" ht="18" customHeight="1">
      <c r="A85" s="220" t="s">
        <v>2061</v>
      </c>
      <c r="B85" s="220" t="s">
        <v>2062</v>
      </c>
      <c r="C85" s="220">
        <v>0</v>
      </c>
      <c r="D85" s="220">
        <v>0</v>
      </c>
      <c r="E85" s="220">
        <v>3</v>
      </c>
      <c r="F85" s="220">
        <v>3</v>
      </c>
      <c r="G85" s="305">
        <f t="shared" si="2"/>
        <v>3</v>
      </c>
      <c r="H85" s="305">
        <f t="shared" si="3"/>
        <v>3</v>
      </c>
    </row>
    <row r="86" spans="1:8" ht="18" customHeight="1">
      <c r="A86" s="220" t="s">
        <v>2063</v>
      </c>
      <c r="B86" s="220" t="s">
        <v>2064</v>
      </c>
      <c r="C86" s="220"/>
      <c r="D86" s="220"/>
      <c r="E86" s="220"/>
      <c r="F86" s="220">
        <v>1</v>
      </c>
      <c r="G86" s="305">
        <f t="shared" si="2"/>
        <v>0</v>
      </c>
      <c r="H86" s="305">
        <f t="shared" si="3"/>
        <v>1</v>
      </c>
    </row>
    <row r="87" spans="1:8" ht="18" customHeight="1">
      <c r="A87" s="220" t="s">
        <v>2065</v>
      </c>
      <c r="B87" s="220" t="s">
        <v>2066</v>
      </c>
      <c r="C87" s="220"/>
      <c r="D87" s="220"/>
      <c r="E87" s="220"/>
      <c r="F87" s="220">
        <v>1</v>
      </c>
      <c r="G87" s="305">
        <f t="shared" si="2"/>
        <v>0</v>
      </c>
      <c r="H87" s="305">
        <f t="shared" si="3"/>
        <v>1</v>
      </c>
    </row>
    <row r="88" spans="1:8" ht="18" customHeight="1">
      <c r="A88" s="220" t="s">
        <v>2067</v>
      </c>
      <c r="B88" s="220" t="s">
        <v>2068</v>
      </c>
      <c r="C88" s="220">
        <v>1</v>
      </c>
      <c r="D88" s="220">
        <v>1</v>
      </c>
      <c r="E88" s="220">
        <v>185</v>
      </c>
      <c r="F88" s="220">
        <v>185</v>
      </c>
      <c r="G88" s="305">
        <f t="shared" si="2"/>
        <v>186</v>
      </c>
      <c r="H88" s="305">
        <f t="shared" si="3"/>
        <v>186</v>
      </c>
    </row>
    <row r="89" spans="1:8" ht="18" customHeight="1">
      <c r="A89" s="220" t="s">
        <v>2069</v>
      </c>
      <c r="B89" s="220" t="s">
        <v>2070</v>
      </c>
      <c r="C89" s="220"/>
      <c r="D89" s="220"/>
      <c r="E89" s="220"/>
      <c r="F89" s="220">
        <v>1</v>
      </c>
      <c r="G89" s="305">
        <f t="shared" si="2"/>
        <v>0</v>
      </c>
      <c r="H89" s="305">
        <f t="shared" si="3"/>
        <v>1</v>
      </c>
    </row>
    <row r="90" spans="1:8" ht="18" customHeight="1">
      <c r="A90" s="220" t="s">
        <v>2071</v>
      </c>
      <c r="B90" s="220" t="s">
        <v>2072</v>
      </c>
      <c r="C90" s="220"/>
      <c r="D90" s="220"/>
      <c r="E90" s="220"/>
      <c r="F90" s="220">
        <v>1</v>
      </c>
      <c r="G90" s="305">
        <f t="shared" si="2"/>
        <v>0</v>
      </c>
      <c r="H90" s="305">
        <f t="shared" si="3"/>
        <v>1</v>
      </c>
    </row>
    <row r="91" spans="1:8" ht="18" customHeight="1">
      <c r="A91" s="220" t="s">
        <v>2073</v>
      </c>
      <c r="B91" s="220" t="s">
        <v>2074</v>
      </c>
      <c r="C91" s="220"/>
      <c r="D91" s="220"/>
      <c r="E91" s="220"/>
      <c r="F91" s="220">
        <v>1</v>
      </c>
      <c r="G91" s="305">
        <f t="shared" si="2"/>
        <v>0</v>
      </c>
      <c r="H91" s="305">
        <f t="shared" si="3"/>
        <v>1</v>
      </c>
    </row>
    <row r="92" spans="1:8" ht="18" customHeight="1">
      <c r="A92" s="220" t="s">
        <v>2075</v>
      </c>
      <c r="B92" s="220" t="s">
        <v>2076</v>
      </c>
      <c r="C92" s="220">
        <v>0</v>
      </c>
      <c r="D92" s="220">
        <v>0</v>
      </c>
      <c r="E92" s="220">
        <v>4</v>
      </c>
      <c r="F92" s="220">
        <v>4</v>
      </c>
      <c r="G92" s="305">
        <f t="shared" si="2"/>
        <v>4</v>
      </c>
      <c r="H92" s="305">
        <f t="shared" si="3"/>
        <v>4</v>
      </c>
    </row>
    <row r="93" spans="1:8" ht="18" customHeight="1">
      <c r="A93" s="220" t="s">
        <v>2077</v>
      </c>
      <c r="B93" s="220" t="s">
        <v>2078</v>
      </c>
      <c r="C93" s="220">
        <v>0</v>
      </c>
      <c r="D93" s="220">
        <v>0</v>
      </c>
      <c r="E93" s="220">
        <v>3</v>
      </c>
      <c r="F93" s="220">
        <v>3</v>
      </c>
      <c r="G93" s="305">
        <f t="shared" si="2"/>
        <v>3</v>
      </c>
      <c r="H93" s="305">
        <f t="shared" si="3"/>
        <v>3</v>
      </c>
    </row>
    <row r="94" spans="1:8" ht="18" customHeight="1">
      <c r="A94" s="220" t="s">
        <v>2079</v>
      </c>
      <c r="B94" s="220" t="s">
        <v>2080</v>
      </c>
      <c r="C94" s="220"/>
      <c r="D94" s="220"/>
      <c r="E94" s="220"/>
      <c r="F94" s="220">
        <v>1</v>
      </c>
      <c r="G94" s="305">
        <f t="shared" si="2"/>
        <v>0</v>
      </c>
      <c r="H94" s="305">
        <f t="shared" si="3"/>
        <v>1</v>
      </c>
    </row>
    <row r="95" spans="1:8" ht="18" customHeight="1">
      <c r="A95" s="220" t="s">
        <v>2081</v>
      </c>
      <c r="B95" s="220" t="s">
        <v>2082</v>
      </c>
      <c r="C95" s="220"/>
      <c r="D95" s="220"/>
      <c r="E95" s="220"/>
      <c r="F95" s="220">
        <v>1</v>
      </c>
      <c r="G95" s="305">
        <f t="shared" si="2"/>
        <v>0</v>
      </c>
      <c r="H95" s="305">
        <f t="shared" si="3"/>
        <v>1</v>
      </c>
    </row>
    <row r="96" spans="1:8" ht="18" customHeight="1">
      <c r="A96" s="220" t="s">
        <v>2083</v>
      </c>
      <c r="B96" s="220" t="s">
        <v>2084</v>
      </c>
      <c r="C96" s="220">
        <v>0</v>
      </c>
      <c r="D96" s="220">
        <v>0</v>
      </c>
      <c r="E96" s="220">
        <v>1</v>
      </c>
      <c r="F96" s="220">
        <v>1</v>
      </c>
      <c r="G96" s="305">
        <f t="shared" si="2"/>
        <v>1</v>
      </c>
      <c r="H96" s="305">
        <f t="shared" si="3"/>
        <v>1</v>
      </c>
    </row>
    <row r="97" spans="1:8" ht="18" customHeight="1">
      <c r="A97" s="220" t="s">
        <v>2085</v>
      </c>
      <c r="B97" s="220" t="s">
        <v>2086</v>
      </c>
      <c r="C97" s="220">
        <v>0</v>
      </c>
      <c r="D97" s="220">
        <v>0</v>
      </c>
      <c r="E97" s="220">
        <v>1</v>
      </c>
      <c r="F97" s="220">
        <v>1</v>
      </c>
      <c r="G97" s="305">
        <f t="shared" si="2"/>
        <v>1</v>
      </c>
      <c r="H97" s="305">
        <f t="shared" si="3"/>
        <v>1</v>
      </c>
    </row>
    <row r="98" spans="1:8" ht="18" customHeight="1">
      <c r="A98" s="220" t="s">
        <v>2087</v>
      </c>
      <c r="B98" s="220" t="s">
        <v>2088</v>
      </c>
      <c r="C98" s="220">
        <v>0</v>
      </c>
      <c r="D98" s="220">
        <v>0</v>
      </c>
      <c r="E98" s="220">
        <v>2</v>
      </c>
      <c r="F98" s="220">
        <v>2</v>
      </c>
      <c r="G98" s="305">
        <f t="shared" si="2"/>
        <v>2</v>
      </c>
      <c r="H98" s="305">
        <f t="shared" si="3"/>
        <v>2</v>
      </c>
    </row>
    <row r="99" spans="1:8" ht="18" customHeight="1">
      <c r="A99" s="220" t="s">
        <v>2089</v>
      </c>
      <c r="B99" s="220" t="s">
        <v>2090</v>
      </c>
      <c r="C99" s="220">
        <v>0</v>
      </c>
      <c r="D99" s="220">
        <v>0</v>
      </c>
      <c r="E99" s="220">
        <v>1</v>
      </c>
      <c r="F99" s="220">
        <v>1</v>
      </c>
      <c r="G99" s="305">
        <f t="shared" si="2"/>
        <v>1</v>
      </c>
      <c r="H99" s="305">
        <f t="shared" si="3"/>
        <v>1</v>
      </c>
    </row>
    <row r="100" spans="1:8" ht="18" customHeight="1">
      <c r="A100" s="220" t="s">
        <v>2091</v>
      </c>
      <c r="B100" s="220" t="s">
        <v>2092</v>
      </c>
      <c r="C100" s="220"/>
      <c r="D100" s="220"/>
      <c r="E100" s="220"/>
      <c r="F100" s="220">
        <v>1</v>
      </c>
      <c r="G100" s="305">
        <f t="shared" si="2"/>
        <v>0</v>
      </c>
      <c r="H100" s="305">
        <f t="shared" si="3"/>
        <v>1</v>
      </c>
    </row>
    <row r="101" spans="1:8" ht="18" customHeight="1">
      <c r="A101" s="220" t="s">
        <v>2093</v>
      </c>
      <c r="B101" s="220" t="s">
        <v>2094</v>
      </c>
      <c r="C101" s="220">
        <v>0</v>
      </c>
      <c r="D101" s="220">
        <v>0</v>
      </c>
      <c r="E101" s="220">
        <v>18</v>
      </c>
      <c r="F101" s="220">
        <v>18</v>
      </c>
      <c r="G101" s="305">
        <f t="shared" si="2"/>
        <v>18</v>
      </c>
      <c r="H101" s="305">
        <f t="shared" si="3"/>
        <v>18</v>
      </c>
    </row>
    <row r="102" spans="1:8" ht="18" customHeight="1">
      <c r="A102" s="220" t="s">
        <v>2095</v>
      </c>
      <c r="B102" s="220" t="s">
        <v>2096</v>
      </c>
      <c r="C102" s="220">
        <v>0</v>
      </c>
      <c r="D102" s="220">
        <v>0</v>
      </c>
      <c r="E102" s="220">
        <v>87</v>
      </c>
      <c r="F102" s="220">
        <v>87</v>
      </c>
      <c r="G102" s="305">
        <f t="shared" si="2"/>
        <v>87</v>
      </c>
      <c r="H102" s="305">
        <f t="shared" si="3"/>
        <v>87</v>
      </c>
    </row>
    <row r="103" spans="1:8" ht="18" customHeight="1">
      <c r="A103" s="220" t="s">
        <v>2097</v>
      </c>
      <c r="B103" s="220" t="s">
        <v>2098</v>
      </c>
      <c r="C103" s="220"/>
      <c r="D103" s="220"/>
      <c r="E103" s="220"/>
      <c r="F103" s="220">
        <v>1</v>
      </c>
      <c r="G103" s="305">
        <f t="shared" si="2"/>
        <v>0</v>
      </c>
      <c r="H103" s="305">
        <f t="shared" si="3"/>
        <v>1</v>
      </c>
    </row>
    <row r="104" spans="1:8" ht="18" customHeight="1">
      <c r="A104" s="220" t="s">
        <v>2099</v>
      </c>
      <c r="B104" s="220" t="s">
        <v>2100</v>
      </c>
      <c r="C104" s="220">
        <v>0</v>
      </c>
      <c r="D104" s="220">
        <v>0</v>
      </c>
      <c r="E104" s="220">
        <v>16</v>
      </c>
      <c r="F104" s="220">
        <v>16</v>
      </c>
      <c r="G104" s="305">
        <f t="shared" si="2"/>
        <v>16</v>
      </c>
      <c r="H104" s="305">
        <f t="shared" si="3"/>
        <v>16</v>
      </c>
    </row>
    <row r="105" spans="1:8" ht="18" customHeight="1">
      <c r="A105" s="220" t="s">
        <v>2101</v>
      </c>
      <c r="B105" s="220" t="s">
        <v>2102</v>
      </c>
      <c r="C105" s="220">
        <v>1</v>
      </c>
      <c r="D105" s="220">
        <v>1</v>
      </c>
      <c r="E105" s="220">
        <v>4</v>
      </c>
      <c r="F105" s="220">
        <v>4</v>
      </c>
      <c r="G105" s="305">
        <f t="shared" si="2"/>
        <v>5</v>
      </c>
      <c r="H105" s="305">
        <f t="shared" si="3"/>
        <v>5</v>
      </c>
    </row>
    <row r="106" spans="1:8" ht="18" customHeight="1">
      <c r="A106" s="220" t="s">
        <v>2103</v>
      </c>
      <c r="B106" s="220" t="s">
        <v>2104</v>
      </c>
      <c r="C106" s="220">
        <v>0</v>
      </c>
      <c r="D106" s="220">
        <v>0</v>
      </c>
      <c r="E106" s="220">
        <v>1</v>
      </c>
      <c r="F106" s="220">
        <v>1</v>
      </c>
      <c r="G106" s="305">
        <f t="shared" si="2"/>
        <v>1</v>
      </c>
      <c r="H106" s="305">
        <f t="shared" si="3"/>
        <v>1</v>
      </c>
    </row>
    <row r="107" spans="1:8" ht="18" customHeight="1">
      <c r="A107" s="220" t="s">
        <v>2105</v>
      </c>
      <c r="B107" s="220" t="s">
        <v>2106</v>
      </c>
      <c r="C107" s="220"/>
      <c r="D107" s="220"/>
      <c r="E107" s="220"/>
      <c r="F107" s="220">
        <v>1</v>
      </c>
      <c r="G107" s="305">
        <f t="shared" si="2"/>
        <v>0</v>
      </c>
      <c r="H107" s="305">
        <f t="shared" si="3"/>
        <v>1</v>
      </c>
    </row>
    <row r="108" spans="1:8" ht="18" customHeight="1">
      <c r="A108" s="220" t="s">
        <v>2107</v>
      </c>
      <c r="B108" s="220" t="s">
        <v>2108</v>
      </c>
      <c r="C108" s="220"/>
      <c r="D108" s="220"/>
      <c r="E108" s="220"/>
      <c r="F108" s="220">
        <v>1</v>
      </c>
      <c r="G108" s="305">
        <f t="shared" si="2"/>
        <v>0</v>
      </c>
      <c r="H108" s="305">
        <f t="shared" si="3"/>
        <v>1</v>
      </c>
    </row>
    <row r="109" spans="1:8" ht="18" customHeight="1">
      <c r="A109" s="220" t="s">
        <v>2109</v>
      </c>
      <c r="B109" s="220" t="s">
        <v>2110</v>
      </c>
      <c r="C109" s="220">
        <v>0</v>
      </c>
      <c r="D109" s="220">
        <v>0</v>
      </c>
      <c r="E109" s="220">
        <v>24</v>
      </c>
      <c r="F109" s="220">
        <v>24</v>
      </c>
      <c r="G109" s="305">
        <f t="shared" si="2"/>
        <v>24</v>
      </c>
      <c r="H109" s="305">
        <f t="shared" si="3"/>
        <v>24</v>
      </c>
    </row>
    <row r="110" spans="1:8" ht="18" customHeight="1">
      <c r="A110" s="220" t="s">
        <v>2111</v>
      </c>
      <c r="B110" s="220" t="s">
        <v>2112</v>
      </c>
      <c r="C110" s="220">
        <v>0</v>
      </c>
      <c r="D110" s="220">
        <v>0</v>
      </c>
      <c r="E110" s="220">
        <v>1</v>
      </c>
      <c r="F110" s="220">
        <v>1</v>
      </c>
      <c r="G110" s="305">
        <f t="shared" si="2"/>
        <v>1</v>
      </c>
      <c r="H110" s="305">
        <f t="shared" si="3"/>
        <v>1</v>
      </c>
    </row>
    <row r="111" spans="1:8" ht="18" customHeight="1">
      <c r="A111" s="220" t="s">
        <v>2113</v>
      </c>
      <c r="B111" s="220" t="s">
        <v>2114</v>
      </c>
      <c r="C111" s="220"/>
      <c r="D111" s="220"/>
      <c r="E111" s="220"/>
      <c r="F111" s="220">
        <v>1</v>
      </c>
      <c r="G111" s="305">
        <f t="shared" si="2"/>
        <v>0</v>
      </c>
      <c r="H111" s="305">
        <f t="shared" si="3"/>
        <v>1</v>
      </c>
    </row>
    <row r="112" spans="1:8" ht="18" customHeight="1">
      <c r="A112" s="220" t="s">
        <v>2115</v>
      </c>
      <c r="B112" s="220" t="s">
        <v>2116</v>
      </c>
      <c r="C112" s="220">
        <v>0</v>
      </c>
      <c r="D112" s="220">
        <v>0</v>
      </c>
      <c r="E112" s="220">
        <v>14</v>
      </c>
      <c r="F112" s="220">
        <v>14</v>
      </c>
      <c r="G112" s="305">
        <f t="shared" si="2"/>
        <v>14</v>
      </c>
      <c r="H112" s="305">
        <f t="shared" si="3"/>
        <v>14</v>
      </c>
    </row>
    <row r="113" spans="1:8" ht="18" customHeight="1">
      <c r="A113" s="220" t="s">
        <v>2117</v>
      </c>
      <c r="B113" s="220" t="s">
        <v>2118</v>
      </c>
      <c r="C113" s="220">
        <v>0</v>
      </c>
      <c r="D113" s="220">
        <v>0</v>
      </c>
      <c r="E113" s="220">
        <v>21</v>
      </c>
      <c r="F113" s="220">
        <v>21</v>
      </c>
      <c r="G113" s="305">
        <f t="shared" si="2"/>
        <v>21</v>
      </c>
      <c r="H113" s="305">
        <f t="shared" si="3"/>
        <v>21</v>
      </c>
    </row>
    <row r="114" spans="1:8" ht="18" customHeight="1">
      <c r="A114" s="220" t="s">
        <v>2119</v>
      </c>
      <c r="B114" s="220" t="s">
        <v>2120</v>
      </c>
      <c r="C114" s="220">
        <v>0</v>
      </c>
      <c r="D114" s="220">
        <v>0</v>
      </c>
      <c r="E114" s="220">
        <v>60</v>
      </c>
      <c r="F114" s="220">
        <v>60</v>
      </c>
      <c r="G114" s="305">
        <f t="shared" si="2"/>
        <v>60</v>
      </c>
      <c r="H114" s="305">
        <f t="shared" si="3"/>
        <v>60</v>
      </c>
    </row>
    <row r="115" spans="1:8" ht="18" customHeight="1">
      <c r="A115" s="220" t="s">
        <v>2121</v>
      </c>
      <c r="B115" s="220" t="s">
        <v>2122</v>
      </c>
      <c r="C115" s="220">
        <v>0</v>
      </c>
      <c r="D115" s="220">
        <v>0</v>
      </c>
      <c r="E115" s="220">
        <v>23</v>
      </c>
      <c r="F115" s="220">
        <v>23</v>
      </c>
      <c r="G115" s="305">
        <f t="shared" si="2"/>
        <v>23</v>
      </c>
      <c r="H115" s="305">
        <f t="shared" si="3"/>
        <v>23</v>
      </c>
    </row>
    <row r="116" spans="1:8" ht="18" customHeight="1">
      <c r="A116" s="220" t="s">
        <v>2123</v>
      </c>
      <c r="B116" s="220" t="s">
        <v>2124</v>
      </c>
      <c r="C116" s="220">
        <v>0</v>
      </c>
      <c r="D116" s="220">
        <v>0</v>
      </c>
      <c r="E116" s="220">
        <v>5</v>
      </c>
      <c r="F116" s="220">
        <v>5</v>
      </c>
      <c r="G116" s="305">
        <f t="shared" si="2"/>
        <v>5</v>
      </c>
      <c r="H116" s="305">
        <f t="shared" si="3"/>
        <v>5</v>
      </c>
    </row>
    <row r="117" spans="1:8" ht="18" customHeight="1">
      <c r="A117" s="220" t="s">
        <v>2125</v>
      </c>
      <c r="B117" s="220" t="s">
        <v>2126</v>
      </c>
      <c r="C117" s="220">
        <v>0</v>
      </c>
      <c r="D117" s="220">
        <v>0</v>
      </c>
      <c r="E117" s="220">
        <v>11</v>
      </c>
      <c r="F117" s="220">
        <v>11</v>
      </c>
      <c r="G117" s="305">
        <f t="shared" si="2"/>
        <v>11</v>
      </c>
      <c r="H117" s="305">
        <f t="shared" si="3"/>
        <v>11</v>
      </c>
    </row>
    <row r="118" spans="1:8" ht="18" customHeight="1">
      <c r="A118" s="220" t="s">
        <v>2127</v>
      </c>
      <c r="B118" s="220" t="s">
        <v>2128</v>
      </c>
      <c r="C118" s="220">
        <v>0</v>
      </c>
      <c r="D118" s="220">
        <v>0</v>
      </c>
      <c r="E118" s="220">
        <v>1</v>
      </c>
      <c r="F118" s="220">
        <v>1</v>
      </c>
      <c r="G118" s="305">
        <f t="shared" si="2"/>
        <v>1</v>
      </c>
      <c r="H118" s="305">
        <f t="shared" si="3"/>
        <v>1</v>
      </c>
    </row>
    <row r="119" spans="1:8" ht="18" customHeight="1">
      <c r="A119" s="220" t="s">
        <v>2129</v>
      </c>
      <c r="B119" s="220" t="s">
        <v>2130</v>
      </c>
      <c r="C119" s="220">
        <v>2</v>
      </c>
      <c r="D119" s="220">
        <v>2</v>
      </c>
      <c r="E119" s="220">
        <v>19</v>
      </c>
      <c r="F119" s="220">
        <v>19</v>
      </c>
      <c r="G119" s="305">
        <f t="shared" si="2"/>
        <v>21</v>
      </c>
      <c r="H119" s="305">
        <f t="shared" si="3"/>
        <v>21</v>
      </c>
    </row>
    <row r="120" spans="1:8" ht="18" customHeight="1">
      <c r="A120" s="220" t="s">
        <v>2131</v>
      </c>
      <c r="B120" s="220" t="s">
        <v>2132</v>
      </c>
      <c r="C120" s="220">
        <v>0</v>
      </c>
      <c r="D120" s="220">
        <v>0</v>
      </c>
      <c r="E120" s="220">
        <v>3</v>
      </c>
      <c r="F120" s="220">
        <v>3</v>
      </c>
      <c r="G120" s="305">
        <f t="shared" si="2"/>
        <v>3</v>
      </c>
      <c r="H120" s="305">
        <f t="shared" si="3"/>
        <v>3</v>
      </c>
    </row>
    <row r="121" spans="1:8" ht="18" customHeight="1">
      <c r="A121" s="220" t="s">
        <v>2133</v>
      </c>
      <c r="B121" s="220" t="s">
        <v>2134</v>
      </c>
      <c r="C121" s="220">
        <v>0</v>
      </c>
      <c r="D121" s="220">
        <v>0</v>
      </c>
      <c r="E121" s="220">
        <v>7</v>
      </c>
      <c r="F121" s="220">
        <v>7</v>
      </c>
      <c r="G121" s="305">
        <f t="shared" si="2"/>
        <v>7</v>
      </c>
      <c r="H121" s="305">
        <f t="shared" si="3"/>
        <v>7</v>
      </c>
    </row>
    <row r="122" spans="1:8" ht="18" customHeight="1">
      <c r="A122" s="220" t="s">
        <v>2135</v>
      </c>
      <c r="B122" s="220" t="s">
        <v>2136</v>
      </c>
      <c r="C122" s="220">
        <v>0</v>
      </c>
      <c r="D122" s="220">
        <v>0</v>
      </c>
      <c r="E122" s="220">
        <v>1</v>
      </c>
      <c r="F122" s="220">
        <v>1</v>
      </c>
      <c r="G122" s="305">
        <f t="shared" si="2"/>
        <v>1</v>
      </c>
      <c r="H122" s="305">
        <f t="shared" si="3"/>
        <v>1</v>
      </c>
    </row>
    <row r="123" spans="1:8" ht="18" customHeight="1">
      <c r="A123" s="220" t="s">
        <v>2137</v>
      </c>
      <c r="B123" s="220" t="s">
        <v>2138</v>
      </c>
      <c r="C123" s="220">
        <v>0</v>
      </c>
      <c r="D123" s="220"/>
      <c r="E123" s="220"/>
      <c r="F123" s="220">
        <v>1</v>
      </c>
      <c r="G123" s="305">
        <f t="shared" si="2"/>
        <v>0</v>
      </c>
      <c r="H123" s="305">
        <f t="shared" si="3"/>
        <v>1</v>
      </c>
    </row>
    <row r="124" spans="1:8" ht="18" customHeight="1">
      <c r="A124" s="220" t="s">
        <v>2139</v>
      </c>
      <c r="B124" s="220" t="s">
        <v>2140</v>
      </c>
      <c r="C124" s="220">
        <v>0</v>
      </c>
      <c r="D124" s="220"/>
      <c r="E124" s="220"/>
      <c r="F124" s="220">
        <v>1</v>
      </c>
      <c r="G124" s="305">
        <f t="shared" si="2"/>
        <v>0</v>
      </c>
      <c r="H124" s="305">
        <f t="shared" si="3"/>
        <v>1</v>
      </c>
    </row>
    <row r="125" spans="1:8" ht="18" customHeight="1">
      <c r="A125" s="220" t="s">
        <v>2141</v>
      </c>
      <c r="B125" s="220" t="s">
        <v>2142</v>
      </c>
      <c r="C125" s="220"/>
      <c r="D125" s="220"/>
      <c r="E125" s="220"/>
      <c r="F125" s="220">
        <v>1</v>
      </c>
      <c r="G125" s="305">
        <f t="shared" si="2"/>
        <v>0</v>
      </c>
      <c r="H125" s="305">
        <f t="shared" si="3"/>
        <v>1</v>
      </c>
    </row>
    <row r="126" spans="1:8" ht="18" customHeight="1">
      <c r="A126" s="220" t="s">
        <v>2143</v>
      </c>
      <c r="B126" s="220" t="s">
        <v>2144</v>
      </c>
      <c r="C126" s="220">
        <v>0</v>
      </c>
      <c r="D126" s="220">
        <v>0</v>
      </c>
      <c r="E126" s="220">
        <v>3</v>
      </c>
      <c r="F126" s="220">
        <v>3</v>
      </c>
      <c r="G126" s="305">
        <f t="shared" ref="G126:G127" si="4">C126+E126</f>
        <v>3</v>
      </c>
      <c r="H126" s="305">
        <f t="shared" ref="H126:H127" si="5">D126+F126</f>
        <v>3</v>
      </c>
    </row>
    <row r="127" spans="1:8" ht="18" customHeight="1">
      <c r="A127" s="220" t="s">
        <v>2145</v>
      </c>
      <c r="B127" s="220" t="s">
        <v>2146</v>
      </c>
      <c r="C127" s="220">
        <v>0</v>
      </c>
      <c r="D127" s="220"/>
      <c r="E127" s="220"/>
      <c r="F127" s="220">
        <v>1</v>
      </c>
      <c r="G127" s="305">
        <f t="shared" si="4"/>
        <v>0</v>
      </c>
      <c r="H127" s="305">
        <f t="shared" si="5"/>
        <v>1</v>
      </c>
    </row>
    <row r="128" spans="1:8" ht="18" customHeight="1">
      <c r="A128" s="136" t="s">
        <v>3481</v>
      </c>
      <c r="B128" s="220" t="s">
        <v>3482</v>
      </c>
      <c r="C128" s="371">
        <v>0</v>
      </c>
      <c r="D128" s="371">
        <v>0</v>
      </c>
      <c r="E128" s="371">
        <v>5</v>
      </c>
      <c r="F128" s="371">
        <v>5</v>
      </c>
      <c r="G128" s="371">
        <v>5</v>
      </c>
      <c r="H128" s="371">
        <v>5</v>
      </c>
    </row>
    <row r="129" spans="1:8" ht="18" customHeight="1">
      <c r="A129" s="136" t="s">
        <v>3483</v>
      </c>
      <c r="B129" s="220" t="s">
        <v>3484</v>
      </c>
      <c r="C129" s="371">
        <v>0</v>
      </c>
      <c r="D129" s="371">
        <v>0</v>
      </c>
      <c r="E129" s="371">
        <v>2</v>
      </c>
      <c r="F129" s="371">
        <v>2</v>
      </c>
      <c r="G129" s="371">
        <v>2</v>
      </c>
      <c r="H129" s="371">
        <v>2</v>
      </c>
    </row>
    <row r="130" spans="1:8" ht="18" customHeight="1">
      <c r="A130" s="136" t="s">
        <v>3485</v>
      </c>
      <c r="B130" s="220" t="s">
        <v>3486</v>
      </c>
      <c r="C130" s="371">
        <v>0</v>
      </c>
      <c r="D130" s="371">
        <v>0</v>
      </c>
      <c r="E130" s="371">
        <v>2</v>
      </c>
      <c r="F130" s="371">
        <v>2</v>
      </c>
      <c r="G130" s="371">
        <v>2</v>
      </c>
      <c r="H130" s="371">
        <v>2</v>
      </c>
    </row>
    <row r="131" spans="1:8" ht="18" customHeight="1">
      <c r="A131" s="136" t="s">
        <v>3487</v>
      </c>
      <c r="B131" s="220" t="s">
        <v>3488</v>
      </c>
      <c r="C131" s="371">
        <v>0</v>
      </c>
      <c r="D131" s="371">
        <v>0</v>
      </c>
      <c r="E131" s="371">
        <v>5</v>
      </c>
      <c r="F131" s="371">
        <v>5</v>
      </c>
      <c r="G131" s="371">
        <v>5</v>
      </c>
      <c r="H131" s="371">
        <v>5</v>
      </c>
    </row>
    <row r="132" spans="1:8" ht="18" customHeight="1">
      <c r="A132" s="378" t="s">
        <v>3489</v>
      </c>
      <c r="B132" s="379" t="s">
        <v>3490</v>
      </c>
      <c r="C132" s="380">
        <v>0</v>
      </c>
      <c r="D132" s="380">
        <v>0</v>
      </c>
      <c r="E132" s="380">
        <v>2</v>
      </c>
      <c r="F132" s="380">
        <v>2</v>
      </c>
      <c r="G132" s="380">
        <v>2</v>
      </c>
      <c r="H132" s="380">
        <v>2</v>
      </c>
    </row>
    <row r="133" spans="1:8" ht="18" customHeight="1">
      <c r="A133" s="378" t="s">
        <v>3491</v>
      </c>
      <c r="B133" s="379" t="s">
        <v>3492</v>
      </c>
      <c r="C133" s="380">
        <v>0</v>
      </c>
      <c r="D133" s="380">
        <v>0</v>
      </c>
      <c r="E133" s="380">
        <v>2</v>
      </c>
      <c r="F133" s="380">
        <v>2</v>
      </c>
      <c r="G133" s="380">
        <v>2</v>
      </c>
      <c r="H133" s="380">
        <v>2</v>
      </c>
    </row>
    <row r="134" spans="1:8" ht="18" customHeight="1">
      <c r="A134" s="378" t="s">
        <v>3493</v>
      </c>
      <c r="B134" s="379" t="s">
        <v>3494</v>
      </c>
      <c r="C134" s="380">
        <v>5</v>
      </c>
      <c r="D134" s="380">
        <v>5</v>
      </c>
      <c r="E134" s="380">
        <v>0</v>
      </c>
      <c r="F134" s="380">
        <v>0</v>
      </c>
      <c r="G134" s="380">
        <v>5</v>
      </c>
      <c r="H134" s="380">
        <v>5</v>
      </c>
    </row>
    <row r="135" spans="1:8" ht="18" customHeight="1">
      <c r="A135" s="378" t="s">
        <v>3495</v>
      </c>
      <c r="B135" s="379" t="s">
        <v>3496</v>
      </c>
      <c r="C135" s="380">
        <v>0</v>
      </c>
      <c r="D135" s="380">
        <v>0</v>
      </c>
      <c r="E135" s="380">
        <v>2</v>
      </c>
      <c r="F135" s="380">
        <v>2</v>
      </c>
      <c r="G135" s="380">
        <v>2</v>
      </c>
      <c r="H135" s="380">
        <v>2</v>
      </c>
    </row>
    <row r="136" spans="1:8" ht="18" customHeight="1">
      <c r="A136" s="378" t="s">
        <v>3497</v>
      </c>
      <c r="B136" s="379" t="s">
        <v>3498</v>
      </c>
      <c r="C136" s="380">
        <v>0</v>
      </c>
      <c r="D136" s="380">
        <v>0</v>
      </c>
      <c r="E136" s="380">
        <v>2</v>
      </c>
      <c r="F136" s="380">
        <v>2</v>
      </c>
      <c r="G136" s="380">
        <v>2</v>
      </c>
      <c r="H136" s="380">
        <v>2</v>
      </c>
    </row>
    <row r="137" spans="1:8" ht="18" customHeight="1">
      <c r="A137" s="378" t="s">
        <v>3499</v>
      </c>
      <c r="B137" s="379" t="s">
        <v>3500</v>
      </c>
      <c r="C137" s="380">
        <v>0</v>
      </c>
      <c r="D137" s="380">
        <v>0</v>
      </c>
      <c r="E137" s="380">
        <v>1</v>
      </c>
      <c r="F137" s="380">
        <v>1</v>
      </c>
      <c r="G137" s="380">
        <v>1</v>
      </c>
      <c r="H137" s="380">
        <v>1</v>
      </c>
    </row>
    <row r="138" spans="1:8" ht="18" customHeight="1">
      <c r="A138" s="378" t="s">
        <v>3501</v>
      </c>
      <c r="B138" s="379" t="s">
        <v>3502</v>
      </c>
      <c r="C138" s="380">
        <v>0</v>
      </c>
      <c r="D138" s="380">
        <v>0</v>
      </c>
      <c r="E138" s="380">
        <v>2</v>
      </c>
      <c r="F138" s="380">
        <v>2</v>
      </c>
      <c r="G138" s="380">
        <v>2</v>
      </c>
      <c r="H138" s="380">
        <v>2</v>
      </c>
    </row>
    <row r="139" spans="1:8" ht="18" customHeight="1">
      <c r="A139" s="136" t="s">
        <v>3503</v>
      </c>
      <c r="B139" s="220" t="s">
        <v>3504</v>
      </c>
      <c r="C139" s="371">
        <v>0</v>
      </c>
      <c r="D139" s="371">
        <v>0</v>
      </c>
      <c r="E139" s="371">
        <v>2</v>
      </c>
      <c r="F139" s="371">
        <v>2</v>
      </c>
      <c r="G139" s="371">
        <v>2</v>
      </c>
      <c r="H139" s="371">
        <v>2</v>
      </c>
    </row>
    <row r="140" spans="1:8" ht="18" customHeight="1">
      <c r="A140" s="136" t="s">
        <v>3505</v>
      </c>
      <c r="B140" s="220" t="s">
        <v>3506</v>
      </c>
      <c r="C140" s="371">
        <v>0</v>
      </c>
      <c r="D140" s="371">
        <v>0</v>
      </c>
      <c r="E140" s="371">
        <v>2</v>
      </c>
      <c r="F140" s="371">
        <v>2</v>
      </c>
      <c r="G140" s="371">
        <v>2</v>
      </c>
      <c r="H140" s="371">
        <v>2</v>
      </c>
    </row>
    <row r="141" spans="1:8" ht="18" customHeight="1">
      <c r="A141" s="136" t="s">
        <v>3507</v>
      </c>
      <c r="B141" s="220" t="s">
        <v>3508</v>
      </c>
      <c r="C141" s="371">
        <v>0</v>
      </c>
      <c r="D141" s="371">
        <v>0</v>
      </c>
      <c r="E141" s="371">
        <v>12</v>
      </c>
      <c r="F141" s="371">
        <v>12</v>
      </c>
      <c r="G141" s="371">
        <v>12</v>
      </c>
      <c r="H141" s="371">
        <v>12</v>
      </c>
    </row>
    <row r="142" spans="1:8" ht="18" customHeight="1">
      <c r="A142" s="136" t="s">
        <v>3509</v>
      </c>
      <c r="B142" s="220" t="s">
        <v>3510</v>
      </c>
      <c r="C142" s="371">
        <v>0</v>
      </c>
      <c r="D142" s="371">
        <v>0</v>
      </c>
      <c r="E142" s="371">
        <v>1</v>
      </c>
      <c r="F142" s="371">
        <v>1</v>
      </c>
      <c r="G142" s="371">
        <v>1</v>
      </c>
      <c r="H142" s="371">
        <v>1</v>
      </c>
    </row>
    <row r="143" spans="1:8" ht="18" customHeight="1">
      <c r="A143" s="136" t="s">
        <v>3511</v>
      </c>
      <c r="B143" s="220" t="s">
        <v>3512</v>
      </c>
      <c r="C143" s="371">
        <v>0</v>
      </c>
      <c r="D143" s="371">
        <v>0</v>
      </c>
      <c r="E143" s="371">
        <v>1</v>
      </c>
      <c r="F143" s="371">
        <v>1</v>
      </c>
      <c r="G143" s="371">
        <v>1</v>
      </c>
      <c r="H143" s="371">
        <v>1</v>
      </c>
    </row>
    <row r="144" spans="1:8" ht="18" customHeight="1">
      <c r="A144" s="136" t="s">
        <v>3513</v>
      </c>
      <c r="B144" s="220" t="s">
        <v>3514</v>
      </c>
      <c r="C144" s="371">
        <v>0</v>
      </c>
      <c r="D144" s="371">
        <v>0</v>
      </c>
      <c r="E144" s="371">
        <v>1</v>
      </c>
      <c r="F144" s="371">
        <v>1</v>
      </c>
      <c r="G144" s="371">
        <v>1</v>
      </c>
      <c r="H144" s="371">
        <v>1</v>
      </c>
    </row>
    <row r="145" spans="1:8" ht="18" customHeight="1">
      <c r="A145" s="136" t="s">
        <v>3515</v>
      </c>
      <c r="B145" s="220" t="s">
        <v>3516</v>
      </c>
      <c r="C145" s="371">
        <v>0</v>
      </c>
      <c r="D145" s="371">
        <v>0</v>
      </c>
      <c r="E145" s="371">
        <v>1</v>
      </c>
      <c r="F145" s="371">
        <v>1</v>
      </c>
      <c r="G145" s="371">
        <v>1</v>
      </c>
      <c r="H145" s="371">
        <v>1</v>
      </c>
    </row>
    <row r="146" spans="1:8" ht="18" customHeight="1">
      <c r="A146" s="136" t="s">
        <v>3517</v>
      </c>
      <c r="B146" s="220" t="s">
        <v>3518</v>
      </c>
      <c r="C146" s="371">
        <v>0</v>
      </c>
      <c r="D146" s="371">
        <v>0</v>
      </c>
      <c r="E146" s="371">
        <v>2</v>
      </c>
      <c r="F146" s="371">
        <v>2</v>
      </c>
      <c r="G146" s="371">
        <v>2</v>
      </c>
      <c r="H146" s="371">
        <v>2</v>
      </c>
    </row>
    <row r="147" spans="1:8" ht="15">
      <c r="A147" s="211"/>
      <c r="B147" s="431" t="s">
        <v>1788</v>
      </c>
      <c r="C147" s="432">
        <f>SUM(C148:C401)</f>
        <v>76830</v>
      </c>
      <c r="D147" s="432">
        <f>SUM(D148:D466)</f>
        <v>77152</v>
      </c>
      <c r="E147" s="432">
        <f>SUM(E148:E401)</f>
        <v>1064187</v>
      </c>
      <c r="F147" s="432">
        <f>SUM(F148:F466)</f>
        <v>1068509</v>
      </c>
      <c r="G147" s="433">
        <f t="shared" ref="G147:G206" si="6">C147+E147</f>
        <v>1141017</v>
      </c>
      <c r="H147" s="433">
        <f t="shared" ref="H147:H206" si="7">D147+F147</f>
        <v>1145661</v>
      </c>
    </row>
    <row r="148" spans="1:8" ht="15.6" customHeight="1">
      <c r="A148" s="220" t="s">
        <v>2147</v>
      </c>
      <c r="B148" s="220" t="s">
        <v>2148</v>
      </c>
      <c r="C148" s="220">
        <v>1</v>
      </c>
      <c r="D148" s="220">
        <v>1</v>
      </c>
      <c r="E148" s="220">
        <v>12</v>
      </c>
      <c r="F148" s="220">
        <v>12</v>
      </c>
      <c r="G148" s="305">
        <f t="shared" si="6"/>
        <v>13</v>
      </c>
      <c r="H148" s="305">
        <f t="shared" si="7"/>
        <v>13</v>
      </c>
    </row>
    <row r="149" spans="1:8" ht="15.6" customHeight="1">
      <c r="A149" s="220" t="s">
        <v>2149</v>
      </c>
      <c r="B149" s="220" t="s">
        <v>2150</v>
      </c>
      <c r="C149" s="220">
        <v>1</v>
      </c>
      <c r="D149" s="220">
        <v>1</v>
      </c>
      <c r="E149" s="220">
        <v>42</v>
      </c>
      <c r="F149" s="220">
        <v>42</v>
      </c>
      <c r="G149" s="305">
        <f t="shared" si="6"/>
        <v>43</v>
      </c>
      <c r="H149" s="305">
        <f t="shared" si="7"/>
        <v>43</v>
      </c>
    </row>
    <row r="150" spans="1:8" ht="15.6" customHeight="1">
      <c r="A150" s="220" t="s">
        <v>2151</v>
      </c>
      <c r="B150" s="220" t="s">
        <v>2152</v>
      </c>
      <c r="C150" s="220">
        <v>10534</v>
      </c>
      <c r="D150" s="220">
        <v>10534</v>
      </c>
      <c r="E150" s="220">
        <v>24528</v>
      </c>
      <c r="F150" s="220">
        <v>24528</v>
      </c>
      <c r="G150" s="305">
        <f t="shared" si="6"/>
        <v>35062</v>
      </c>
      <c r="H150" s="305">
        <f t="shared" si="7"/>
        <v>35062</v>
      </c>
    </row>
    <row r="151" spans="1:8" ht="15.6" customHeight="1">
      <c r="A151" s="220" t="s">
        <v>2153</v>
      </c>
      <c r="B151" s="220" t="s">
        <v>2154</v>
      </c>
      <c r="C151" s="220">
        <v>488</v>
      </c>
      <c r="D151" s="220">
        <v>488</v>
      </c>
      <c r="E151" s="220">
        <v>883</v>
      </c>
      <c r="F151" s="220">
        <v>883</v>
      </c>
      <c r="G151" s="305">
        <f t="shared" si="6"/>
        <v>1371</v>
      </c>
      <c r="H151" s="305">
        <f t="shared" si="7"/>
        <v>1371</v>
      </c>
    </row>
    <row r="152" spans="1:8" ht="15.6" customHeight="1">
      <c r="A152" s="220" t="s">
        <v>2155</v>
      </c>
      <c r="B152" s="220" t="s">
        <v>2156</v>
      </c>
      <c r="C152" s="220">
        <v>1129</v>
      </c>
      <c r="D152" s="220">
        <v>1129</v>
      </c>
      <c r="E152" s="220">
        <v>2165</v>
      </c>
      <c r="F152" s="220">
        <v>2165</v>
      </c>
      <c r="G152" s="305">
        <f t="shared" si="6"/>
        <v>3294</v>
      </c>
      <c r="H152" s="305">
        <f t="shared" si="7"/>
        <v>3294</v>
      </c>
    </row>
    <row r="153" spans="1:8" ht="15.6" customHeight="1">
      <c r="A153" s="220" t="s">
        <v>2157</v>
      </c>
      <c r="B153" s="220" t="s">
        <v>2158</v>
      </c>
      <c r="C153" s="220">
        <v>1386</v>
      </c>
      <c r="D153" s="220">
        <v>1386</v>
      </c>
      <c r="E153" s="220">
        <v>2124</v>
      </c>
      <c r="F153" s="220">
        <v>2124</v>
      </c>
      <c r="G153" s="305">
        <f t="shared" si="6"/>
        <v>3510</v>
      </c>
      <c r="H153" s="305">
        <f t="shared" si="7"/>
        <v>3510</v>
      </c>
    </row>
    <row r="154" spans="1:8" ht="15.6" customHeight="1">
      <c r="A154" s="220" t="s">
        <v>2159</v>
      </c>
      <c r="B154" s="220" t="s">
        <v>2160</v>
      </c>
      <c r="C154" s="220">
        <v>183</v>
      </c>
      <c r="D154" s="220">
        <v>183</v>
      </c>
      <c r="E154" s="220">
        <v>0</v>
      </c>
      <c r="F154" s="220">
        <v>0</v>
      </c>
      <c r="G154" s="305">
        <f t="shared" si="6"/>
        <v>183</v>
      </c>
      <c r="H154" s="305">
        <f t="shared" si="7"/>
        <v>183</v>
      </c>
    </row>
    <row r="155" spans="1:8" ht="15.6" customHeight="1">
      <c r="A155" s="220" t="s">
        <v>2164</v>
      </c>
      <c r="B155" s="220" t="s">
        <v>2165</v>
      </c>
      <c r="C155" s="220">
        <v>18987</v>
      </c>
      <c r="D155" s="220">
        <v>18987</v>
      </c>
      <c r="E155" s="220">
        <v>3650</v>
      </c>
      <c r="F155" s="220">
        <v>3650</v>
      </c>
      <c r="G155" s="305">
        <f t="shared" si="6"/>
        <v>22637</v>
      </c>
      <c r="H155" s="305">
        <f t="shared" si="7"/>
        <v>22637</v>
      </c>
    </row>
    <row r="156" spans="1:8" ht="15.6" customHeight="1">
      <c r="A156" s="220" t="s">
        <v>2166</v>
      </c>
      <c r="B156" s="220" t="s">
        <v>2167</v>
      </c>
      <c r="C156" s="220">
        <v>1</v>
      </c>
      <c r="D156" s="220">
        <v>1</v>
      </c>
      <c r="E156" s="220">
        <v>1217</v>
      </c>
      <c r="F156" s="220">
        <v>1217</v>
      </c>
      <c r="G156" s="305">
        <f t="shared" si="6"/>
        <v>1218</v>
      </c>
      <c r="H156" s="305">
        <f t="shared" si="7"/>
        <v>1218</v>
      </c>
    </row>
    <row r="157" spans="1:8" ht="15.6" customHeight="1">
      <c r="A157" s="220" t="s">
        <v>2168</v>
      </c>
      <c r="B157" s="220" t="s">
        <v>2169</v>
      </c>
      <c r="C157" s="220">
        <v>0</v>
      </c>
      <c r="D157" s="220">
        <v>0</v>
      </c>
      <c r="E157" s="220">
        <v>359</v>
      </c>
      <c r="F157" s="220">
        <v>359</v>
      </c>
      <c r="G157" s="305">
        <f t="shared" si="6"/>
        <v>359</v>
      </c>
      <c r="H157" s="305">
        <f t="shared" si="7"/>
        <v>359</v>
      </c>
    </row>
    <row r="158" spans="1:8" ht="15.6" customHeight="1">
      <c r="A158" s="220" t="s">
        <v>2170</v>
      </c>
      <c r="B158" s="220" t="s">
        <v>2171</v>
      </c>
      <c r="C158" s="220">
        <v>0</v>
      </c>
      <c r="D158" s="220">
        <v>0</v>
      </c>
      <c r="E158" s="220">
        <v>3948</v>
      </c>
      <c r="F158" s="220">
        <v>3948</v>
      </c>
      <c r="G158" s="305">
        <f t="shared" si="6"/>
        <v>3948</v>
      </c>
      <c r="H158" s="305">
        <f t="shared" si="7"/>
        <v>3948</v>
      </c>
    </row>
    <row r="159" spans="1:8" ht="15.6" customHeight="1">
      <c r="A159" s="220" t="s">
        <v>2172</v>
      </c>
      <c r="B159" s="220" t="s">
        <v>2173</v>
      </c>
      <c r="C159" s="220">
        <v>8</v>
      </c>
      <c r="D159" s="220">
        <v>8</v>
      </c>
      <c r="E159" s="220">
        <v>10498</v>
      </c>
      <c r="F159" s="220">
        <v>10498</v>
      </c>
      <c r="G159" s="305">
        <f t="shared" si="6"/>
        <v>10506</v>
      </c>
      <c r="H159" s="305">
        <f t="shared" si="7"/>
        <v>10506</v>
      </c>
    </row>
    <row r="160" spans="1:8" ht="15.6" customHeight="1">
      <c r="A160" s="220" t="s">
        <v>2174</v>
      </c>
      <c r="B160" s="220" t="s">
        <v>2175</v>
      </c>
      <c r="C160" s="220">
        <v>6</v>
      </c>
      <c r="D160" s="220">
        <v>6</v>
      </c>
      <c r="E160" s="220">
        <v>6376</v>
      </c>
      <c r="F160" s="220">
        <v>6376</v>
      </c>
      <c r="G160" s="305">
        <f t="shared" si="6"/>
        <v>6382</v>
      </c>
      <c r="H160" s="305">
        <f t="shared" si="7"/>
        <v>6382</v>
      </c>
    </row>
    <row r="161" spans="1:8" ht="15.6" customHeight="1">
      <c r="A161" s="220" t="s">
        <v>2176</v>
      </c>
      <c r="B161" s="220" t="s">
        <v>2177</v>
      </c>
      <c r="C161" s="220"/>
      <c r="D161" s="220"/>
      <c r="E161" s="220"/>
      <c r="F161" s="220"/>
      <c r="G161" s="305">
        <f t="shared" si="6"/>
        <v>0</v>
      </c>
      <c r="H161" s="305">
        <f t="shared" si="7"/>
        <v>0</v>
      </c>
    </row>
    <row r="162" spans="1:8" ht="15.6" customHeight="1">
      <c r="A162" s="220" t="s">
        <v>2178</v>
      </c>
      <c r="B162" s="220" t="s">
        <v>2179</v>
      </c>
      <c r="C162" s="220"/>
      <c r="D162" s="220"/>
      <c r="E162" s="220"/>
      <c r="F162" s="220"/>
      <c r="G162" s="305">
        <f t="shared" si="6"/>
        <v>0</v>
      </c>
      <c r="H162" s="305">
        <f t="shared" si="7"/>
        <v>0</v>
      </c>
    </row>
    <row r="163" spans="1:8" ht="15.6" customHeight="1">
      <c r="A163" s="220" t="s">
        <v>2180</v>
      </c>
      <c r="B163" s="220" t="s">
        <v>2181</v>
      </c>
      <c r="C163" s="220"/>
      <c r="D163" s="220"/>
      <c r="E163" s="220"/>
      <c r="F163" s="220"/>
      <c r="G163" s="305">
        <f t="shared" si="6"/>
        <v>0</v>
      </c>
      <c r="H163" s="305">
        <f t="shared" si="7"/>
        <v>0</v>
      </c>
    </row>
    <row r="164" spans="1:8" ht="15.6" customHeight="1">
      <c r="A164" s="220" t="s">
        <v>2182</v>
      </c>
      <c r="B164" s="220" t="s">
        <v>2183</v>
      </c>
      <c r="C164" s="220">
        <v>1096</v>
      </c>
      <c r="D164" s="220">
        <v>1096</v>
      </c>
      <c r="E164" s="220">
        <v>20961</v>
      </c>
      <c r="F164" s="220">
        <v>20961</v>
      </c>
      <c r="G164" s="305">
        <f t="shared" si="6"/>
        <v>22057</v>
      </c>
      <c r="H164" s="305">
        <f t="shared" si="7"/>
        <v>22057</v>
      </c>
    </row>
    <row r="165" spans="1:8" ht="15.6" customHeight="1">
      <c r="A165" s="220" t="s">
        <v>2184</v>
      </c>
      <c r="B165" s="220" t="s">
        <v>2185</v>
      </c>
      <c r="C165" s="220">
        <v>0</v>
      </c>
      <c r="D165" s="220">
        <v>0</v>
      </c>
      <c r="E165" s="220">
        <v>16</v>
      </c>
      <c r="F165" s="220">
        <v>16</v>
      </c>
      <c r="G165" s="305">
        <f t="shared" si="6"/>
        <v>16</v>
      </c>
      <c r="H165" s="305">
        <f t="shared" si="7"/>
        <v>16</v>
      </c>
    </row>
    <row r="166" spans="1:8" ht="15.6" customHeight="1">
      <c r="A166" s="220" t="s">
        <v>2186</v>
      </c>
      <c r="B166" s="220" t="s">
        <v>2187</v>
      </c>
      <c r="C166" s="220"/>
      <c r="D166" s="220"/>
      <c r="E166" s="220"/>
      <c r="F166" s="220"/>
      <c r="G166" s="305">
        <f t="shared" si="6"/>
        <v>0</v>
      </c>
      <c r="H166" s="305">
        <f t="shared" si="7"/>
        <v>0</v>
      </c>
    </row>
    <row r="167" spans="1:8" ht="15.6" customHeight="1">
      <c r="A167" s="220" t="s">
        <v>2188</v>
      </c>
      <c r="B167" s="220" t="s">
        <v>2189</v>
      </c>
      <c r="C167" s="220">
        <v>25</v>
      </c>
      <c r="D167" s="220">
        <v>25</v>
      </c>
      <c r="E167" s="220">
        <v>40</v>
      </c>
      <c r="F167" s="220">
        <v>40</v>
      </c>
      <c r="G167" s="305">
        <f t="shared" si="6"/>
        <v>65</v>
      </c>
      <c r="H167" s="305">
        <f t="shared" si="7"/>
        <v>65</v>
      </c>
    </row>
    <row r="168" spans="1:8" ht="15.6" customHeight="1">
      <c r="A168" s="220" t="s">
        <v>2190</v>
      </c>
      <c r="B168" s="220" t="s">
        <v>2191</v>
      </c>
      <c r="C168" s="220">
        <v>111</v>
      </c>
      <c r="D168" s="220">
        <v>111</v>
      </c>
      <c r="E168" s="220">
        <v>226</v>
      </c>
      <c r="F168" s="220">
        <v>226</v>
      </c>
      <c r="G168" s="305">
        <f t="shared" si="6"/>
        <v>337</v>
      </c>
      <c r="H168" s="305">
        <f t="shared" si="7"/>
        <v>337</v>
      </c>
    </row>
    <row r="169" spans="1:8" ht="15.6" customHeight="1">
      <c r="A169" s="220" t="s">
        <v>2192</v>
      </c>
      <c r="B169" s="220" t="s">
        <v>2193</v>
      </c>
      <c r="C169" s="220">
        <v>2</v>
      </c>
      <c r="D169" s="220">
        <v>2</v>
      </c>
      <c r="E169" s="220">
        <v>322</v>
      </c>
      <c r="F169" s="220">
        <v>322</v>
      </c>
      <c r="G169" s="305">
        <f t="shared" si="6"/>
        <v>324</v>
      </c>
      <c r="H169" s="305">
        <f t="shared" si="7"/>
        <v>324</v>
      </c>
    </row>
    <row r="170" spans="1:8" ht="15.6" customHeight="1">
      <c r="A170" s="220" t="s">
        <v>2194</v>
      </c>
      <c r="B170" s="220" t="s">
        <v>2195</v>
      </c>
      <c r="C170" s="220"/>
      <c r="D170" s="220"/>
      <c r="E170" s="220"/>
      <c r="F170" s="220"/>
      <c r="G170" s="305">
        <f t="shared" si="6"/>
        <v>0</v>
      </c>
      <c r="H170" s="305">
        <f t="shared" si="7"/>
        <v>0</v>
      </c>
    </row>
    <row r="171" spans="1:8" ht="15.6" customHeight="1">
      <c r="A171" s="220" t="s">
        <v>2196</v>
      </c>
      <c r="B171" s="220" t="s">
        <v>2197</v>
      </c>
      <c r="C171" s="220"/>
      <c r="D171" s="220"/>
      <c r="E171" s="220"/>
      <c r="F171" s="220"/>
      <c r="G171" s="305">
        <f t="shared" si="6"/>
        <v>0</v>
      </c>
      <c r="H171" s="305">
        <f t="shared" si="7"/>
        <v>0</v>
      </c>
    </row>
    <row r="172" spans="1:8" ht="15.6" customHeight="1">
      <c r="A172" s="220" t="s">
        <v>2198</v>
      </c>
      <c r="B172" s="220" t="s">
        <v>2199</v>
      </c>
      <c r="C172" s="220"/>
      <c r="D172" s="220"/>
      <c r="E172" s="220"/>
      <c r="F172" s="220"/>
      <c r="G172" s="305">
        <f t="shared" si="6"/>
        <v>0</v>
      </c>
      <c r="H172" s="305">
        <f t="shared" si="7"/>
        <v>0</v>
      </c>
    </row>
    <row r="173" spans="1:8" ht="15.6" customHeight="1">
      <c r="A173" s="220" t="s">
        <v>2200</v>
      </c>
      <c r="B173" s="220" t="s">
        <v>2201</v>
      </c>
      <c r="C173" s="220"/>
      <c r="D173" s="220"/>
      <c r="E173" s="220"/>
      <c r="F173" s="220"/>
      <c r="G173" s="305">
        <f t="shared" si="6"/>
        <v>0</v>
      </c>
      <c r="H173" s="305">
        <f t="shared" si="7"/>
        <v>0</v>
      </c>
    </row>
    <row r="174" spans="1:8" ht="15.6" customHeight="1">
      <c r="A174" s="220" t="s">
        <v>2202</v>
      </c>
      <c r="B174" s="220" t="s">
        <v>2203</v>
      </c>
      <c r="C174" s="220">
        <v>0</v>
      </c>
      <c r="D174" s="220">
        <v>0</v>
      </c>
      <c r="E174" s="220">
        <v>30</v>
      </c>
      <c r="F174" s="220">
        <v>30</v>
      </c>
      <c r="G174" s="305">
        <f t="shared" si="6"/>
        <v>30</v>
      </c>
      <c r="H174" s="305">
        <f t="shared" si="7"/>
        <v>30</v>
      </c>
    </row>
    <row r="175" spans="1:8" ht="15.6" customHeight="1">
      <c r="A175" s="220" t="s">
        <v>2204</v>
      </c>
      <c r="B175" s="220" t="s">
        <v>2205</v>
      </c>
      <c r="C175" s="220">
        <v>0</v>
      </c>
      <c r="D175" s="220">
        <v>0</v>
      </c>
      <c r="E175" s="220">
        <v>6</v>
      </c>
      <c r="F175" s="220">
        <v>6</v>
      </c>
      <c r="G175" s="305">
        <f t="shared" si="6"/>
        <v>6</v>
      </c>
      <c r="H175" s="305">
        <f t="shared" si="7"/>
        <v>6</v>
      </c>
    </row>
    <row r="176" spans="1:8" ht="15.6" customHeight="1">
      <c r="A176" s="220" t="s">
        <v>2206</v>
      </c>
      <c r="B176" s="220" t="s">
        <v>2207</v>
      </c>
      <c r="C176" s="220">
        <v>0</v>
      </c>
      <c r="D176" s="220">
        <v>0</v>
      </c>
      <c r="E176" s="220">
        <v>750</v>
      </c>
      <c r="F176" s="220">
        <v>750</v>
      </c>
      <c r="G176" s="305">
        <f t="shared" si="6"/>
        <v>750</v>
      </c>
      <c r="H176" s="305">
        <f t="shared" si="7"/>
        <v>750</v>
      </c>
    </row>
    <row r="177" spans="1:8" ht="15.6" customHeight="1">
      <c r="A177" s="220" t="s">
        <v>2208</v>
      </c>
      <c r="B177" s="220" t="s">
        <v>2209</v>
      </c>
      <c r="C177" s="220">
        <v>0</v>
      </c>
      <c r="D177" s="220">
        <v>0</v>
      </c>
      <c r="E177" s="220">
        <v>347</v>
      </c>
      <c r="F177" s="220">
        <v>347</v>
      </c>
      <c r="G177" s="305">
        <f t="shared" si="6"/>
        <v>347</v>
      </c>
      <c r="H177" s="305">
        <f t="shared" si="7"/>
        <v>347</v>
      </c>
    </row>
    <row r="178" spans="1:8" ht="15.6" customHeight="1">
      <c r="A178" s="220" t="s">
        <v>2210</v>
      </c>
      <c r="B178" s="220" t="s">
        <v>2211</v>
      </c>
      <c r="C178" s="220"/>
      <c r="D178" s="220"/>
      <c r="E178" s="220"/>
      <c r="F178" s="220"/>
      <c r="G178" s="305">
        <f t="shared" si="6"/>
        <v>0</v>
      </c>
      <c r="H178" s="305">
        <f t="shared" si="7"/>
        <v>0</v>
      </c>
    </row>
    <row r="179" spans="1:8" ht="15.6" customHeight="1">
      <c r="A179" s="220" t="s">
        <v>2212</v>
      </c>
      <c r="B179" s="220" t="s">
        <v>2213</v>
      </c>
      <c r="C179" s="220"/>
      <c r="D179" s="220"/>
      <c r="E179" s="220"/>
      <c r="F179" s="220"/>
      <c r="G179" s="305">
        <f t="shared" si="6"/>
        <v>0</v>
      </c>
      <c r="H179" s="305">
        <f t="shared" si="7"/>
        <v>0</v>
      </c>
    </row>
    <row r="180" spans="1:8" ht="15.6" customHeight="1">
      <c r="A180" s="220" t="s">
        <v>2214</v>
      </c>
      <c r="B180" s="220" t="s">
        <v>2215</v>
      </c>
      <c r="C180" s="220">
        <v>4</v>
      </c>
      <c r="D180" s="220">
        <v>4</v>
      </c>
      <c r="E180" s="220">
        <v>420</v>
      </c>
      <c r="F180" s="220">
        <v>420</v>
      </c>
      <c r="G180" s="305">
        <f t="shared" si="6"/>
        <v>424</v>
      </c>
      <c r="H180" s="305">
        <f t="shared" si="7"/>
        <v>424</v>
      </c>
    </row>
    <row r="181" spans="1:8" ht="15.6" customHeight="1">
      <c r="A181" s="220" t="s">
        <v>2216</v>
      </c>
      <c r="B181" s="220" t="s">
        <v>2217</v>
      </c>
      <c r="C181" s="220">
        <v>0</v>
      </c>
      <c r="D181" s="220">
        <v>0</v>
      </c>
      <c r="E181" s="220">
        <v>142</v>
      </c>
      <c r="F181" s="220">
        <v>142</v>
      </c>
      <c r="G181" s="305">
        <f t="shared" si="6"/>
        <v>142</v>
      </c>
      <c r="H181" s="305">
        <f t="shared" si="7"/>
        <v>142</v>
      </c>
    </row>
    <row r="182" spans="1:8" ht="15.6" customHeight="1">
      <c r="A182" s="220" t="s">
        <v>2218</v>
      </c>
      <c r="B182" s="220" t="s">
        <v>2219</v>
      </c>
      <c r="C182" s="220">
        <v>0</v>
      </c>
      <c r="D182" s="220">
        <v>0</v>
      </c>
      <c r="E182" s="220">
        <v>38</v>
      </c>
      <c r="F182" s="220">
        <v>38</v>
      </c>
      <c r="G182" s="305">
        <f t="shared" si="6"/>
        <v>38</v>
      </c>
      <c r="H182" s="305">
        <f t="shared" si="7"/>
        <v>38</v>
      </c>
    </row>
    <row r="183" spans="1:8" ht="15.6" customHeight="1">
      <c r="A183" s="220" t="s">
        <v>2220</v>
      </c>
      <c r="B183" s="220" t="s">
        <v>2221</v>
      </c>
      <c r="C183" s="220">
        <v>8676</v>
      </c>
      <c r="D183" s="220">
        <v>8676</v>
      </c>
      <c r="E183" s="220">
        <v>62593</v>
      </c>
      <c r="F183" s="220">
        <v>62593</v>
      </c>
      <c r="G183" s="305">
        <f t="shared" si="6"/>
        <v>71269</v>
      </c>
      <c r="H183" s="305">
        <f t="shared" si="7"/>
        <v>71269</v>
      </c>
    </row>
    <row r="184" spans="1:8" ht="15.6" customHeight="1">
      <c r="A184" s="220" t="s">
        <v>2222</v>
      </c>
      <c r="B184" s="220" t="s">
        <v>2223</v>
      </c>
      <c r="C184" s="220">
        <v>1</v>
      </c>
      <c r="D184" s="220">
        <v>1</v>
      </c>
      <c r="E184" s="220">
        <v>2219</v>
      </c>
      <c r="F184" s="220">
        <v>2219</v>
      </c>
      <c r="G184" s="305">
        <f t="shared" si="6"/>
        <v>2220</v>
      </c>
      <c r="H184" s="305">
        <f t="shared" si="7"/>
        <v>2220</v>
      </c>
    </row>
    <row r="185" spans="1:8" ht="15.6" customHeight="1">
      <c r="A185" s="220" t="s">
        <v>2224</v>
      </c>
      <c r="B185" s="220" t="s">
        <v>2225</v>
      </c>
      <c r="C185" s="220">
        <v>1</v>
      </c>
      <c r="D185" s="220">
        <v>1</v>
      </c>
      <c r="E185" s="220">
        <v>1978</v>
      </c>
      <c r="F185" s="220">
        <v>1978</v>
      </c>
      <c r="G185" s="305">
        <f t="shared" si="6"/>
        <v>1979</v>
      </c>
      <c r="H185" s="305">
        <f t="shared" si="7"/>
        <v>1979</v>
      </c>
    </row>
    <row r="186" spans="1:8" ht="15.6" customHeight="1">
      <c r="A186" s="220" t="s">
        <v>2226</v>
      </c>
      <c r="B186" s="220" t="s">
        <v>2227</v>
      </c>
      <c r="C186" s="220">
        <v>0</v>
      </c>
      <c r="D186" s="220">
        <v>0</v>
      </c>
      <c r="E186" s="220">
        <v>219</v>
      </c>
      <c r="F186" s="220">
        <v>219</v>
      </c>
      <c r="G186" s="305">
        <f t="shared" si="6"/>
        <v>219</v>
      </c>
      <c r="H186" s="305">
        <f t="shared" si="7"/>
        <v>219</v>
      </c>
    </row>
    <row r="187" spans="1:8" ht="15.6" customHeight="1">
      <c r="A187" s="220" t="s">
        <v>2228</v>
      </c>
      <c r="B187" s="220" t="s">
        <v>2229</v>
      </c>
      <c r="C187" s="220">
        <v>0</v>
      </c>
      <c r="D187" s="220">
        <v>0</v>
      </c>
      <c r="E187" s="220">
        <v>149</v>
      </c>
      <c r="F187" s="220">
        <v>149</v>
      </c>
      <c r="G187" s="305">
        <f t="shared" si="6"/>
        <v>149</v>
      </c>
      <c r="H187" s="305">
        <f t="shared" si="7"/>
        <v>149</v>
      </c>
    </row>
    <row r="188" spans="1:8" ht="15.6" customHeight="1">
      <c r="A188" s="220" t="s">
        <v>2230</v>
      </c>
      <c r="B188" s="220" t="s">
        <v>2231</v>
      </c>
      <c r="C188" s="220">
        <v>5</v>
      </c>
      <c r="D188" s="220">
        <v>5</v>
      </c>
      <c r="E188" s="220">
        <v>433</v>
      </c>
      <c r="F188" s="220">
        <v>433</v>
      </c>
      <c r="G188" s="305">
        <f t="shared" si="6"/>
        <v>438</v>
      </c>
      <c r="H188" s="305">
        <f t="shared" si="7"/>
        <v>438</v>
      </c>
    </row>
    <row r="189" spans="1:8" ht="15.6" customHeight="1">
      <c r="A189" s="220" t="s">
        <v>2232</v>
      </c>
      <c r="B189" s="220" t="s">
        <v>2233</v>
      </c>
      <c r="C189" s="220">
        <v>1</v>
      </c>
      <c r="D189" s="220">
        <v>1</v>
      </c>
      <c r="E189" s="220">
        <v>5380</v>
      </c>
      <c r="F189" s="220">
        <v>5380</v>
      </c>
      <c r="G189" s="305">
        <f t="shared" si="6"/>
        <v>5381</v>
      </c>
      <c r="H189" s="305">
        <f t="shared" si="7"/>
        <v>5381</v>
      </c>
    </row>
    <row r="190" spans="1:8" ht="15.6" customHeight="1">
      <c r="A190" s="220" t="s">
        <v>2234</v>
      </c>
      <c r="B190" s="220" t="s">
        <v>2235</v>
      </c>
      <c r="C190" s="220">
        <v>2</v>
      </c>
      <c r="D190" s="220">
        <v>2</v>
      </c>
      <c r="E190" s="220">
        <v>126</v>
      </c>
      <c r="F190" s="220">
        <v>126</v>
      </c>
      <c r="G190" s="305">
        <f t="shared" si="6"/>
        <v>128</v>
      </c>
      <c r="H190" s="305">
        <f t="shared" si="7"/>
        <v>128</v>
      </c>
    </row>
    <row r="191" spans="1:8" ht="15.6" customHeight="1">
      <c r="A191" s="220" t="s">
        <v>2236</v>
      </c>
      <c r="B191" s="220" t="s">
        <v>2237</v>
      </c>
      <c r="C191" s="220">
        <v>0</v>
      </c>
      <c r="D191" s="220">
        <v>0</v>
      </c>
      <c r="E191" s="220">
        <v>3</v>
      </c>
      <c r="F191" s="220">
        <v>3</v>
      </c>
      <c r="G191" s="305">
        <f t="shared" si="6"/>
        <v>3</v>
      </c>
      <c r="H191" s="305">
        <f t="shared" si="7"/>
        <v>3</v>
      </c>
    </row>
    <row r="192" spans="1:8" ht="15.6" customHeight="1">
      <c r="A192" s="220" t="s">
        <v>2238</v>
      </c>
      <c r="B192" s="220" t="s">
        <v>2239</v>
      </c>
      <c r="C192" s="220">
        <v>0</v>
      </c>
      <c r="D192" s="220">
        <v>0</v>
      </c>
      <c r="E192" s="220">
        <v>1</v>
      </c>
      <c r="F192" s="220">
        <v>1</v>
      </c>
      <c r="G192" s="305">
        <f t="shared" si="6"/>
        <v>1</v>
      </c>
      <c r="H192" s="305">
        <f t="shared" si="7"/>
        <v>1</v>
      </c>
    </row>
    <row r="193" spans="1:8" ht="15.6" customHeight="1">
      <c r="A193" s="220" t="s">
        <v>2240</v>
      </c>
      <c r="B193" s="220" t="s">
        <v>2241</v>
      </c>
      <c r="C193" s="220">
        <v>0</v>
      </c>
      <c r="D193" s="220">
        <v>0</v>
      </c>
      <c r="E193" s="220">
        <v>2</v>
      </c>
      <c r="F193" s="220">
        <v>2</v>
      </c>
      <c r="G193" s="305">
        <f t="shared" si="6"/>
        <v>2</v>
      </c>
      <c r="H193" s="305">
        <f t="shared" si="7"/>
        <v>2</v>
      </c>
    </row>
    <row r="194" spans="1:8" ht="15.6" customHeight="1">
      <c r="A194" s="220" t="s">
        <v>2242</v>
      </c>
      <c r="B194" s="220" t="s">
        <v>2243</v>
      </c>
      <c r="C194" s="220">
        <v>0</v>
      </c>
      <c r="D194" s="220">
        <v>0</v>
      </c>
      <c r="E194" s="220">
        <v>3</v>
      </c>
      <c r="F194" s="220">
        <v>3</v>
      </c>
      <c r="G194" s="305">
        <f t="shared" si="6"/>
        <v>3</v>
      </c>
      <c r="H194" s="305">
        <f t="shared" si="7"/>
        <v>3</v>
      </c>
    </row>
    <row r="195" spans="1:8" ht="15.6" customHeight="1">
      <c r="A195" s="220" t="s">
        <v>2244</v>
      </c>
      <c r="B195" s="220" t="s">
        <v>2245</v>
      </c>
      <c r="C195" s="220">
        <v>5</v>
      </c>
      <c r="D195" s="220">
        <v>5</v>
      </c>
      <c r="E195" s="220">
        <v>603</v>
      </c>
      <c r="F195" s="220">
        <v>603</v>
      </c>
      <c r="G195" s="305">
        <f t="shared" si="6"/>
        <v>608</v>
      </c>
      <c r="H195" s="305">
        <f t="shared" si="7"/>
        <v>608</v>
      </c>
    </row>
    <row r="196" spans="1:8" ht="15.6" customHeight="1">
      <c r="A196" s="220" t="s">
        <v>2246</v>
      </c>
      <c r="B196" s="220" t="s">
        <v>2247</v>
      </c>
      <c r="C196" s="220">
        <v>2</v>
      </c>
      <c r="D196" s="220">
        <v>2</v>
      </c>
      <c r="E196" s="220">
        <v>1904</v>
      </c>
      <c r="F196" s="220">
        <v>1904</v>
      </c>
      <c r="G196" s="305">
        <f t="shared" si="6"/>
        <v>1906</v>
      </c>
      <c r="H196" s="305">
        <f t="shared" si="7"/>
        <v>1906</v>
      </c>
    </row>
    <row r="197" spans="1:8" ht="15.6" customHeight="1">
      <c r="A197" s="220" t="s">
        <v>2248</v>
      </c>
      <c r="B197" s="220" t="s">
        <v>2249</v>
      </c>
      <c r="C197" s="220">
        <v>1</v>
      </c>
      <c r="D197" s="220">
        <v>1</v>
      </c>
      <c r="E197" s="220">
        <v>625</v>
      </c>
      <c r="F197" s="220">
        <v>625</v>
      </c>
      <c r="G197" s="305">
        <f t="shared" si="6"/>
        <v>626</v>
      </c>
      <c r="H197" s="305">
        <f t="shared" si="7"/>
        <v>626</v>
      </c>
    </row>
    <row r="198" spans="1:8" ht="15.6" customHeight="1">
      <c r="A198" s="220" t="s">
        <v>2250</v>
      </c>
      <c r="B198" s="220" t="s">
        <v>2251</v>
      </c>
      <c r="C198" s="220">
        <v>1</v>
      </c>
      <c r="D198" s="220">
        <v>1</v>
      </c>
      <c r="E198" s="220">
        <v>626</v>
      </c>
      <c r="F198" s="220">
        <v>626</v>
      </c>
      <c r="G198" s="305">
        <f t="shared" si="6"/>
        <v>627</v>
      </c>
      <c r="H198" s="305">
        <f t="shared" si="7"/>
        <v>627</v>
      </c>
    </row>
    <row r="199" spans="1:8" ht="15.6" customHeight="1">
      <c r="A199" s="220" t="s">
        <v>2252</v>
      </c>
      <c r="B199" s="220" t="s">
        <v>2253</v>
      </c>
      <c r="C199" s="220">
        <v>0</v>
      </c>
      <c r="D199" s="220">
        <v>0</v>
      </c>
      <c r="E199" s="220">
        <v>2</v>
      </c>
      <c r="F199" s="220">
        <v>2</v>
      </c>
      <c r="G199" s="305">
        <f t="shared" si="6"/>
        <v>2</v>
      </c>
      <c r="H199" s="305">
        <f t="shared" si="7"/>
        <v>2</v>
      </c>
    </row>
    <row r="200" spans="1:8" ht="15.6" customHeight="1">
      <c r="A200" s="220">
        <v>241028</v>
      </c>
      <c r="B200" s="220" t="s">
        <v>2255</v>
      </c>
      <c r="C200" s="220">
        <v>35</v>
      </c>
      <c r="D200" s="220">
        <v>35</v>
      </c>
      <c r="E200" s="220">
        <v>1027</v>
      </c>
      <c r="F200" s="220">
        <v>1027</v>
      </c>
      <c r="G200" s="305">
        <f t="shared" si="6"/>
        <v>1062</v>
      </c>
      <c r="H200" s="305">
        <f t="shared" si="7"/>
        <v>1062</v>
      </c>
    </row>
    <row r="201" spans="1:8" ht="15.6" customHeight="1">
      <c r="A201" s="220">
        <v>260007</v>
      </c>
      <c r="B201" s="220" t="s">
        <v>2256</v>
      </c>
      <c r="C201" s="220">
        <v>0</v>
      </c>
      <c r="D201" s="220">
        <v>0</v>
      </c>
      <c r="E201" s="220">
        <v>1</v>
      </c>
      <c r="F201" s="220">
        <v>1</v>
      </c>
      <c r="G201" s="305">
        <f t="shared" si="6"/>
        <v>1</v>
      </c>
      <c r="H201" s="305">
        <f t="shared" si="7"/>
        <v>1</v>
      </c>
    </row>
    <row r="202" spans="1:8" ht="15.6" customHeight="1">
      <c r="A202" s="220" t="s">
        <v>2257</v>
      </c>
      <c r="B202" s="220" t="s">
        <v>2258</v>
      </c>
      <c r="C202" s="220">
        <v>0</v>
      </c>
      <c r="D202" s="220"/>
      <c r="E202" s="220"/>
      <c r="F202" s="220"/>
      <c r="G202" s="305">
        <f t="shared" si="6"/>
        <v>0</v>
      </c>
      <c r="H202" s="305">
        <f t="shared" si="7"/>
        <v>0</v>
      </c>
    </row>
    <row r="203" spans="1:8" ht="15.6" customHeight="1">
      <c r="A203" s="220" t="s">
        <v>2259</v>
      </c>
      <c r="B203" s="220" t="s">
        <v>2260</v>
      </c>
      <c r="C203" s="220">
        <v>0</v>
      </c>
      <c r="D203" s="220"/>
      <c r="E203" s="220"/>
      <c r="F203" s="220"/>
      <c r="G203" s="305">
        <f t="shared" si="6"/>
        <v>0</v>
      </c>
      <c r="H203" s="305">
        <f t="shared" si="7"/>
        <v>0</v>
      </c>
    </row>
    <row r="204" spans="1:8" ht="15.6" customHeight="1">
      <c r="A204" s="220" t="s">
        <v>2261</v>
      </c>
      <c r="B204" s="220" t="s">
        <v>2262</v>
      </c>
      <c r="C204" s="220">
        <v>487</v>
      </c>
      <c r="D204" s="220">
        <v>487</v>
      </c>
      <c r="E204" s="220">
        <v>14478</v>
      </c>
      <c r="F204" s="220">
        <v>14478</v>
      </c>
      <c r="G204" s="305">
        <f t="shared" si="6"/>
        <v>14965</v>
      </c>
      <c r="H204" s="305">
        <f t="shared" si="7"/>
        <v>14965</v>
      </c>
    </row>
    <row r="205" spans="1:8" ht="15.6" customHeight="1">
      <c r="A205" s="220" t="s">
        <v>2263</v>
      </c>
      <c r="B205" s="220" t="s">
        <v>2264</v>
      </c>
      <c r="C205" s="220">
        <v>14</v>
      </c>
      <c r="D205" s="220">
        <v>14</v>
      </c>
      <c r="E205" s="220">
        <v>19</v>
      </c>
      <c r="F205" s="220">
        <v>19</v>
      </c>
      <c r="G205" s="305">
        <f t="shared" si="6"/>
        <v>33</v>
      </c>
      <c r="H205" s="305">
        <f t="shared" si="7"/>
        <v>33</v>
      </c>
    </row>
    <row r="206" spans="1:8" ht="15.6" customHeight="1">
      <c r="A206" s="220" t="s">
        <v>2265</v>
      </c>
      <c r="B206" s="220" t="s">
        <v>2266</v>
      </c>
      <c r="C206" s="220"/>
      <c r="D206" s="220"/>
      <c r="E206" s="220"/>
      <c r="F206" s="220"/>
      <c r="G206" s="305">
        <f t="shared" si="6"/>
        <v>0</v>
      </c>
      <c r="H206" s="305">
        <f t="shared" si="7"/>
        <v>0</v>
      </c>
    </row>
    <row r="207" spans="1:8" ht="15.6" customHeight="1">
      <c r="A207" s="220" t="s">
        <v>2267</v>
      </c>
      <c r="B207" s="220" t="s">
        <v>2268</v>
      </c>
      <c r="C207" s="220">
        <v>0</v>
      </c>
      <c r="D207" s="220">
        <v>0</v>
      </c>
      <c r="E207" s="220">
        <v>10</v>
      </c>
      <c r="F207" s="220">
        <v>10</v>
      </c>
      <c r="G207" s="305">
        <f t="shared" ref="G207:G264" si="8">C207+E207</f>
        <v>10</v>
      </c>
      <c r="H207" s="305">
        <f t="shared" ref="H207:H264" si="9">D207+F207</f>
        <v>10</v>
      </c>
    </row>
    <row r="208" spans="1:8" ht="15.6" customHeight="1">
      <c r="A208" s="220" t="s">
        <v>2269</v>
      </c>
      <c r="B208" s="220" t="s">
        <v>2270</v>
      </c>
      <c r="C208" s="220">
        <v>0</v>
      </c>
      <c r="D208" s="220">
        <v>0</v>
      </c>
      <c r="E208" s="220">
        <v>1</v>
      </c>
      <c r="F208" s="220">
        <v>1</v>
      </c>
      <c r="G208" s="305">
        <f t="shared" si="8"/>
        <v>1</v>
      </c>
      <c r="H208" s="305">
        <f t="shared" si="9"/>
        <v>1</v>
      </c>
    </row>
    <row r="209" spans="1:8" ht="15.6" customHeight="1">
      <c r="A209" s="220" t="s">
        <v>2271</v>
      </c>
      <c r="B209" s="220" t="s">
        <v>2272</v>
      </c>
      <c r="C209" s="220">
        <v>1</v>
      </c>
      <c r="D209" s="220">
        <v>1</v>
      </c>
      <c r="E209" s="220">
        <v>1</v>
      </c>
      <c r="F209" s="220">
        <v>1</v>
      </c>
      <c r="G209" s="305">
        <f t="shared" si="8"/>
        <v>2</v>
      </c>
      <c r="H209" s="305">
        <f t="shared" si="9"/>
        <v>2</v>
      </c>
    </row>
    <row r="210" spans="1:8" ht="15.6" customHeight="1">
      <c r="A210" s="220" t="s">
        <v>2273</v>
      </c>
      <c r="B210" s="220" t="s">
        <v>2274</v>
      </c>
      <c r="C210" s="220">
        <v>0</v>
      </c>
      <c r="D210" s="220">
        <v>0</v>
      </c>
      <c r="E210" s="220">
        <v>17</v>
      </c>
      <c r="F210" s="220">
        <v>17</v>
      </c>
      <c r="G210" s="305">
        <f t="shared" si="8"/>
        <v>17</v>
      </c>
      <c r="H210" s="305">
        <f t="shared" si="9"/>
        <v>17</v>
      </c>
    </row>
    <row r="211" spans="1:8" ht="15.6" customHeight="1">
      <c r="A211" s="220" t="s">
        <v>2275</v>
      </c>
      <c r="B211" s="220" t="s">
        <v>2276</v>
      </c>
      <c r="C211" s="220">
        <v>0</v>
      </c>
      <c r="D211" s="220">
        <v>0</v>
      </c>
      <c r="E211" s="220">
        <v>1</v>
      </c>
      <c r="F211" s="220">
        <v>1</v>
      </c>
      <c r="G211" s="305">
        <f t="shared" si="8"/>
        <v>1</v>
      </c>
      <c r="H211" s="305">
        <f t="shared" si="9"/>
        <v>1</v>
      </c>
    </row>
    <row r="212" spans="1:8" ht="15.6" customHeight="1">
      <c r="A212" s="220" t="s">
        <v>2277</v>
      </c>
      <c r="B212" s="220" t="s">
        <v>2278</v>
      </c>
      <c r="C212" s="220">
        <v>0</v>
      </c>
      <c r="D212" s="220">
        <v>0</v>
      </c>
      <c r="E212" s="220">
        <v>1</v>
      </c>
      <c r="F212" s="220">
        <v>1</v>
      </c>
      <c r="G212" s="305">
        <f t="shared" si="8"/>
        <v>1</v>
      </c>
      <c r="H212" s="305">
        <f t="shared" si="9"/>
        <v>1</v>
      </c>
    </row>
    <row r="213" spans="1:8" ht="15.6" customHeight="1">
      <c r="A213" s="220" t="s">
        <v>2279</v>
      </c>
      <c r="B213" s="220" t="s">
        <v>2280</v>
      </c>
      <c r="C213" s="220"/>
      <c r="D213" s="220"/>
      <c r="E213" s="220"/>
      <c r="F213" s="220"/>
      <c r="G213" s="305">
        <f t="shared" si="8"/>
        <v>0</v>
      </c>
      <c r="H213" s="305">
        <f t="shared" si="9"/>
        <v>0</v>
      </c>
    </row>
    <row r="214" spans="1:8" ht="15.6" customHeight="1">
      <c r="A214" s="220" t="s">
        <v>2281</v>
      </c>
      <c r="B214" s="220" t="s">
        <v>2282</v>
      </c>
      <c r="C214" s="220">
        <v>0</v>
      </c>
      <c r="D214" s="220">
        <v>0</v>
      </c>
      <c r="E214" s="220">
        <v>1</v>
      </c>
      <c r="F214" s="220">
        <v>1</v>
      </c>
      <c r="G214" s="305">
        <f t="shared" si="8"/>
        <v>1</v>
      </c>
      <c r="H214" s="305">
        <f t="shared" si="9"/>
        <v>1</v>
      </c>
    </row>
    <row r="215" spans="1:8" ht="15.6" customHeight="1">
      <c r="A215" s="220" t="s">
        <v>2283</v>
      </c>
      <c r="B215" s="220" t="s">
        <v>2284</v>
      </c>
      <c r="C215" s="220"/>
      <c r="D215" s="220"/>
      <c r="E215" s="220"/>
      <c r="F215" s="220"/>
      <c r="G215" s="305">
        <f t="shared" si="8"/>
        <v>0</v>
      </c>
      <c r="H215" s="305">
        <f t="shared" si="9"/>
        <v>0</v>
      </c>
    </row>
    <row r="216" spans="1:8" ht="15.6" customHeight="1">
      <c r="A216" s="220">
        <v>310005</v>
      </c>
      <c r="B216" s="220" t="s">
        <v>2285</v>
      </c>
      <c r="C216" s="220">
        <v>0</v>
      </c>
      <c r="D216" s="220">
        <v>0</v>
      </c>
      <c r="E216" s="220">
        <v>34</v>
      </c>
      <c r="F216" s="220">
        <v>34</v>
      </c>
      <c r="G216" s="305">
        <f t="shared" si="8"/>
        <v>34</v>
      </c>
      <c r="H216" s="305">
        <f t="shared" si="9"/>
        <v>34</v>
      </c>
    </row>
    <row r="217" spans="1:8" ht="15.6" customHeight="1">
      <c r="A217" s="220" t="s">
        <v>2286</v>
      </c>
      <c r="B217" s="220" t="s">
        <v>2287</v>
      </c>
      <c r="C217" s="220"/>
      <c r="D217" s="220"/>
      <c r="E217" s="220"/>
      <c r="F217" s="220"/>
      <c r="G217" s="305">
        <f t="shared" si="8"/>
        <v>0</v>
      </c>
      <c r="H217" s="305">
        <f t="shared" si="9"/>
        <v>0</v>
      </c>
    </row>
    <row r="218" spans="1:8" ht="15.6" customHeight="1">
      <c r="A218" s="220" t="s">
        <v>2288</v>
      </c>
      <c r="B218" s="220" t="s">
        <v>2289</v>
      </c>
      <c r="C218" s="220"/>
      <c r="D218" s="220"/>
      <c r="E218" s="220"/>
      <c r="F218" s="220"/>
      <c r="G218" s="305">
        <f t="shared" si="8"/>
        <v>0</v>
      </c>
      <c r="H218" s="305">
        <f t="shared" si="9"/>
        <v>0</v>
      </c>
    </row>
    <row r="219" spans="1:8" ht="15.6" customHeight="1">
      <c r="A219" s="220" t="s">
        <v>2290</v>
      </c>
      <c r="B219" s="220" t="s">
        <v>2291</v>
      </c>
      <c r="C219" s="220">
        <v>0</v>
      </c>
      <c r="D219" s="220">
        <v>0</v>
      </c>
      <c r="E219" s="220">
        <v>2</v>
      </c>
      <c r="F219" s="220">
        <v>2</v>
      </c>
      <c r="G219" s="305">
        <f t="shared" si="8"/>
        <v>2</v>
      </c>
      <c r="H219" s="305">
        <f t="shared" si="9"/>
        <v>2</v>
      </c>
    </row>
    <row r="220" spans="1:8" ht="15.6" customHeight="1">
      <c r="A220" s="220" t="s">
        <v>2292</v>
      </c>
      <c r="B220" s="220" t="s">
        <v>2293</v>
      </c>
      <c r="C220" s="220">
        <v>0</v>
      </c>
      <c r="D220" s="220">
        <v>0</v>
      </c>
      <c r="E220" s="220">
        <v>1</v>
      </c>
      <c r="F220" s="220">
        <v>1</v>
      </c>
      <c r="G220" s="305">
        <f t="shared" si="8"/>
        <v>1</v>
      </c>
      <c r="H220" s="305">
        <f t="shared" si="9"/>
        <v>1</v>
      </c>
    </row>
    <row r="221" spans="1:8" ht="15.6" customHeight="1">
      <c r="A221" s="220" t="s">
        <v>2294</v>
      </c>
      <c r="B221" s="220" t="s">
        <v>2295</v>
      </c>
      <c r="C221" s="220">
        <v>0</v>
      </c>
      <c r="D221" s="220">
        <v>0</v>
      </c>
      <c r="E221" s="220">
        <v>93</v>
      </c>
      <c r="F221" s="220">
        <v>93</v>
      </c>
      <c r="G221" s="305">
        <f t="shared" si="8"/>
        <v>93</v>
      </c>
      <c r="H221" s="305">
        <f t="shared" si="9"/>
        <v>93</v>
      </c>
    </row>
    <row r="222" spans="1:8" ht="15.6" customHeight="1">
      <c r="A222" s="220" t="s">
        <v>2296</v>
      </c>
      <c r="B222" s="220" t="s">
        <v>2297</v>
      </c>
      <c r="C222" s="220">
        <v>0</v>
      </c>
      <c r="D222" s="220">
        <v>0</v>
      </c>
      <c r="E222" s="220">
        <v>392</v>
      </c>
      <c r="F222" s="220">
        <v>392</v>
      </c>
      <c r="G222" s="305">
        <f t="shared" si="8"/>
        <v>392</v>
      </c>
      <c r="H222" s="305">
        <f t="shared" si="9"/>
        <v>392</v>
      </c>
    </row>
    <row r="223" spans="1:8" ht="15.6" customHeight="1">
      <c r="A223" s="220" t="s">
        <v>2298</v>
      </c>
      <c r="B223" s="220" t="s">
        <v>2299</v>
      </c>
      <c r="C223" s="220">
        <v>1</v>
      </c>
      <c r="D223" s="220">
        <v>1</v>
      </c>
      <c r="E223" s="220">
        <v>9</v>
      </c>
      <c r="F223" s="220">
        <v>9</v>
      </c>
      <c r="G223" s="305">
        <f t="shared" si="8"/>
        <v>10</v>
      </c>
      <c r="H223" s="305">
        <f t="shared" si="9"/>
        <v>10</v>
      </c>
    </row>
    <row r="224" spans="1:8" ht="15.6" customHeight="1">
      <c r="A224" s="220" t="s">
        <v>2300</v>
      </c>
      <c r="B224" s="220" t="s">
        <v>2301</v>
      </c>
      <c r="C224" s="220">
        <v>0</v>
      </c>
      <c r="D224" s="220">
        <v>0</v>
      </c>
      <c r="E224" s="220">
        <v>74</v>
      </c>
      <c r="F224" s="220">
        <v>74</v>
      </c>
      <c r="G224" s="305">
        <f t="shared" si="8"/>
        <v>74</v>
      </c>
      <c r="H224" s="305">
        <f t="shared" si="9"/>
        <v>74</v>
      </c>
    </row>
    <row r="225" spans="1:8" ht="15.6" customHeight="1">
      <c r="A225" s="220" t="s">
        <v>2302</v>
      </c>
      <c r="B225" s="220" t="s">
        <v>2303</v>
      </c>
      <c r="C225" s="220">
        <v>0</v>
      </c>
      <c r="D225" s="220">
        <v>0</v>
      </c>
      <c r="E225" s="220">
        <v>776</v>
      </c>
      <c r="F225" s="220">
        <v>776</v>
      </c>
      <c r="G225" s="305">
        <f t="shared" si="8"/>
        <v>776</v>
      </c>
      <c r="H225" s="305">
        <f t="shared" si="9"/>
        <v>776</v>
      </c>
    </row>
    <row r="226" spans="1:8" ht="15.6" customHeight="1">
      <c r="A226" s="220" t="s">
        <v>2304</v>
      </c>
      <c r="B226" s="220" t="s">
        <v>2305</v>
      </c>
      <c r="C226" s="220">
        <v>0</v>
      </c>
      <c r="D226" s="220">
        <v>0</v>
      </c>
      <c r="E226" s="220">
        <v>5</v>
      </c>
      <c r="F226" s="220">
        <v>5</v>
      </c>
      <c r="G226" s="305">
        <f t="shared" si="8"/>
        <v>5</v>
      </c>
      <c r="H226" s="305">
        <f t="shared" si="9"/>
        <v>5</v>
      </c>
    </row>
    <row r="227" spans="1:8" ht="15.6" customHeight="1">
      <c r="A227" s="220" t="s">
        <v>2306</v>
      </c>
      <c r="B227" s="220" t="s">
        <v>2307</v>
      </c>
      <c r="C227" s="220">
        <v>0</v>
      </c>
      <c r="D227" s="220">
        <v>0</v>
      </c>
      <c r="E227" s="220">
        <v>18</v>
      </c>
      <c r="F227" s="220">
        <v>18</v>
      </c>
      <c r="G227" s="305">
        <f t="shared" si="8"/>
        <v>18</v>
      </c>
      <c r="H227" s="305">
        <f t="shared" si="9"/>
        <v>18</v>
      </c>
    </row>
    <row r="228" spans="1:8" ht="15.6" customHeight="1">
      <c r="A228" s="220" t="s">
        <v>2308</v>
      </c>
      <c r="B228" s="220" t="s">
        <v>2309</v>
      </c>
      <c r="C228" s="220">
        <v>0</v>
      </c>
      <c r="D228" s="220">
        <v>0</v>
      </c>
      <c r="E228" s="220">
        <v>44</v>
      </c>
      <c r="F228" s="220">
        <v>44</v>
      </c>
      <c r="G228" s="305">
        <f t="shared" si="8"/>
        <v>44</v>
      </c>
      <c r="H228" s="305">
        <f t="shared" si="9"/>
        <v>44</v>
      </c>
    </row>
    <row r="229" spans="1:8" ht="15.6" customHeight="1">
      <c r="A229" s="220" t="s">
        <v>2310</v>
      </c>
      <c r="B229" s="220" t="s">
        <v>2311</v>
      </c>
      <c r="C229" s="220">
        <v>0</v>
      </c>
      <c r="D229" s="220">
        <v>0</v>
      </c>
      <c r="E229" s="220">
        <v>10</v>
      </c>
      <c r="F229" s="220">
        <v>10</v>
      </c>
      <c r="G229" s="305">
        <f t="shared" si="8"/>
        <v>10</v>
      </c>
      <c r="H229" s="305">
        <f t="shared" si="9"/>
        <v>10</v>
      </c>
    </row>
    <row r="230" spans="1:8" ht="15.6" customHeight="1">
      <c r="A230" s="220" t="s">
        <v>2312</v>
      </c>
      <c r="B230" s="220" t="s">
        <v>2313</v>
      </c>
      <c r="C230" s="220">
        <v>0</v>
      </c>
      <c r="D230" s="220">
        <v>0</v>
      </c>
      <c r="E230" s="220">
        <v>4</v>
      </c>
      <c r="F230" s="220">
        <v>4</v>
      </c>
      <c r="G230" s="305">
        <f t="shared" si="8"/>
        <v>4</v>
      </c>
      <c r="H230" s="305">
        <f t="shared" si="9"/>
        <v>4</v>
      </c>
    </row>
    <row r="231" spans="1:8" ht="15.6" customHeight="1">
      <c r="A231" s="220" t="s">
        <v>2314</v>
      </c>
      <c r="B231" s="220" t="s">
        <v>2315</v>
      </c>
      <c r="C231" s="220">
        <v>0</v>
      </c>
      <c r="D231" s="220">
        <v>0</v>
      </c>
      <c r="E231" s="220">
        <v>8</v>
      </c>
      <c r="F231" s="220">
        <v>8</v>
      </c>
      <c r="G231" s="305">
        <f t="shared" si="8"/>
        <v>8</v>
      </c>
      <c r="H231" s="305">
        <f t="shared" si="9"/>
        <v>8</v>
      </c>
    </row>
    <row r="232" spans="1:8" ht="15.6" customHeight="1">
      <c r="A232" s="220" t="s">
        <v>2316</v>
      </c>
      <c r="B232" s="220" t="s">
        <v>2317</v>
      </c>
      <c r="C232" s="220"/>
      <c r="D232" s="220"/>
      <c r="E232" s="220">
        <v>1</v>
      </c>
      <c r="F232" s="220">
        <v>1</v>
      </c>
      <c r="G232" s="305">
        <f t="shared" si="8"/>
        <v>1</v>
      </c>
      <c r="H232" s="305">
        <f t="shared" si="9"/>
        <v>1</v>
      </c>
    </row>
    <row r="233" spans="1:8" ht="15.6" customHeight="1">
      <c r="A233" s="220" t="s">
        <v>2318</v>
      </c>
      <c r="B233" s="220" t="s">
        <v>2319</v>
      </c>
      <c r="C233" s="220"/>
      <c r="D233" s="220"/>
      <c r="E233" s="220">
        <v>1</v>
      </c>
      <c r="F233" s="220">
        <v>1</v>
      </c>
      <c r="G233" s="305">
        <f t="shared" si="8"/>
        <v>1</v>
      </c>
      <c r="H233" s="305">
        <f t="shared" si="9"/>
        <v>1</v>
      </c>
    </row>
    <row r="234" spans="1:8" ht="15.6" customHeight="1">
      <c r="A234" s="220" t="s">
        <v>2320</v>
      </c>
      <c r="B234" s="220" t="s">
        <v>2321</v>
      </c>
      <c r="C234" s="220">
        <v>7</v>
      </c>
      <c r="D234" s="220">
        <v>7</v>
      </c>
      <c r="E234" s="220">
        <v>1867</v>
      </c>
      <c r="F234" s="220">
        <v>1867</v>
      </c>
      <c r="G234" s="305">
        <f t="shared" si="8"/>
        <v>1874</v>
      </c>
      <c r="H234" s="305">
        <f t="shared" si="9"/>
        <v>1874</v>
      </c>
    </row>
    <row r="235" spans="1:8" ht="15.6" customHeight="1">
      <c r="A235" s="220" t="s">
        <v>2322</v>
      </c>
      <c r="B235" s="220" t="s">
        <v>2323</v>
      </c>
      <c r="C235" s="220">
        <v>0</v>
      </c>
      <c r="D235" s="220">
        <v>0</v>
      </c>
      <c r="E235" s="220">
        <v>32</v>
      </c>
      <c r="F235" s="220">
        <v>32</v>
      </c>
      <c r="G235" s="305">
        <f t="shared" si="8"/>
        <v>32</v>
      </c>
      <c r="H235" s="305">
        <f t="shared" si="9"/>
        <v>32</v>
      </c>
    </row>
    <row r="236" spans="1:8" ht="15.6" customHeight="1">
      <c r="A236" s="220" t="s">
        <v>2324</v>
      </c>
      <c r="B236" s="220" t="s">
        <v>2325</v>
      </c>
      <c r="C236" s="220">
        <v>1</v>
      </c>
      <c r="D236" s="220">
        <v>1</v>
      </c>
      <c r="E236" s="220">
        <v>17</v>
      </c>
      <c r="F236" s="220">
        <v>17</v>
      </c>
      <c r="G236" s="305">
        <f t="shared" si="8"/>
        <v>18</v>
      </c>
      <c r="H236" s="305">
        <f t="shared" si="9"/>
        <v>18</v>
      </c>
    </row>
    <row r="237" spans="1:8" ht="15.6" customHeight="1">
      <c r="A237" s="220" t="s">
        <v>2326</v>
      </c>
      <c r="B237" s="220" t="s">
        <v>2327</v>
      </c>
      <c r="C237" s="220"/>
      <c r="D237" s="220"/>
      <c r="E237" s="220">
        <v>1</v>
      </c>
      <c r="F237" s="220">
        <v>1</v>
      </c>
      <c r="G237" s="305">
        <f t="shared" si="8"/>
        <v>1</v>
      </c>
      <c r="H237" s="305">
        <f t="shared" si="9"/>
        <v>1</v>
      </c>
    </row>
    <row r="238" spans="1:8" ht="15.6" customHeight="1">
      <c r="A238" s="220" t="s">
        <v>2328</v>
      </c>
      <c r="B238" s="220" t="s">
        <v>2329</v>
      </c>
      <c r="C238" s="220">
        <v>0</v>
      </c>
      <c r="D238" s="220">
        <v>0</v>
      </c>
      <c r="E238" s="220">
        <v>4</v>
      </c>
      <c r="F238" s="220">
        <v>4</v>
      </c>
      <c r="G238" s="305">
        <f t="shared" si="8"/>
        <v>4</v>
      </c>
      <c r="H238" s="305">
        <f t="shared" si="9"/>
        <v>4</v>
      </c>
    </row>
    <row r="239" spans="1:8" ht="15.6" customHeight="1">
      <c r="A239" s="220" t="s">
        <v>2330</v>
      </c>
      <c r="B239" s="220" t="s">
        <v>2331</v>
      </c>
      <c r="C239" s="220"/>
      <c r="D239" s="220"/>
      <c r="E239" s="220">
        <v>1</v>
      </c>
      <c r="F239" s="220">
        <v>1</v>
      </c>
      <c r="G239" s="305">
        <f t="shared" si="8"/>
        <v>1</v>
      </c>
      <c r="H239" s="305">
        <f t="shared" si="9"/>
        <v>1</v>
      </c>
    </row>
    <row r="240" spans="1:8" ht="15.6" customHeight="1">
      <c r="A240" s="220" t="s">
        <v>2332</v>
      </c>
      <c r="B240" s="220" t="s">
        <v>2333</v>
      </c>
      <c r="C240" s="220">
        <v>0</v>
      </c>
      <c r="D240" s="220">
        <v>0</v>
      </c>
      <c r="E240" s="220">
        <v>15</v>
      </c>
      <c r="F240" s="220">
        <v>15</v>
      </c>
      <c r="G240" s="305">
        <f t="shared" si="8"/>
        <v>15</v>
      </c>
      <c r="H240" s="305">
        <f t="shared" si="9"/>
        <v>15</v>
      </c>
    </row>
    <row r="241" spans="1:8" ht="15.6" customHeight="1">
      <c r="A241" s="220" t="s">
        <v>2334</v>
      </c>
      <c r="B241" s="220" t="s">
        <v>2335</v>
      </c>
      <c r="C241" s="220">
        <v>376</v>
      </c>
      <c r="D241" s="220">
        <v>376</v>
      </c>
      <c r="E241" s="220">
        <v>776</v>
      </c>
      <c r="F241" s="220">
        <v>776</v>
      </c>
      <c r="G241" s="305">
        <f t="shared" si="8"/>
        <v>1152</v>
      </c>
      <c r="H241" s="305">
        <f t="shared" si="9"/>
        <v>1152</v>
      </c>
    </row>
    <row r="242" spans="1:8" ht="15.6" customHeight="1">
      <c r="A242" s="220" t="s">
        <v>2336</v>
      </c>
      <c r="B242" s="220" t="s">
        <v>2337</v>
      </c>
      <c r="C242" s="220">
        <v>242</v>
      </c>
      <c r="D242" s="220">
        <v>242</v>
      </c>
      <c r="E242" s="220">
        <v>295</v>
      </c>
      <c r="F242" s="220">
        <v>295</v>
      </c>
      <c r="G242" s="305">
        <f t="shared" si="8"/>
        <v>537</v>
      </c>
      <c r="H242" s="305">
        <f t="shared" si="9"/>
        <v>537</v>
      </c>
    </row>
    <row r="243" spans="1:8" ht="15.6" customHeight="1">
      <c r="A243" s="220" t="s">
        <v>2338</v>
      </c>
      <c r="B243" s="220" t="s">
        <v>2339</v>
      </c>
      <c r="C243" s="220">
        <v>55</v>
      </c>
      <c r="D243" s="220">
        <v>55</v>
      </c>
      <c r="E243" s="220">
        <v>1431</v>
      </c>
      <c r="F243" s="220">
        <v>1431</v>
      </c>
      <c r="G243" s="305">
        <f t="shared" si="8"/>
        <v>1486</v>
      </c>
      <c r="H243" s="305">
        <f t="shared" si="9"/>
        <v>1486</v>
      </c>
    </row>
    <row r="244" spans="1:8" ht="15.6" customHeight="1">
      <c r="A244" s="220" t="s">
        <v>2340</v>
      </c>
      <c r="B244" s="220" t="s">
        <v>2341</v>
      </c>
      <c r="C244" s="220">
        <v>1</v>
      </c>
      <c r="D244" s="220">
        <v>1</v>
      </c>
      <c r="E244" s="220">
        <v>333</v>
      </c>
      <c r="F244" s="220">
        <v>333</v>
      </c>
      <c r="G244" s="305">
        <f t="shared" si="8"/>
        <v>334</v>
      </c>
      <c r="H244" s="305">
        <f t="shared" si="9"/>
        <v>334</v>
      </c>
    </row>
    <row r="245" spans="1:8" ht="15.6" customHeight="1">
      <c r="A245" s="220" t="s">
        <v>2342</v>
      </c>
      <c r="B245" s="220" t="s">
        <v>2343</v>
      </c>
      <c r="C245" s="220">
        <v>0</v>
      </c>
      <c r="D245" s="220"/>
      <c r="E245" s="220">
        <v>1</v>
      </c>
      <c r="F245" s="220">
        <v>1</v>
      </c>
      <c r="G245" s="305">
        <f t="shared" si="8"/>
        <v>1</v>
      </c>
      <c r="H245" s="305">
        <f t="shared" si="9"/>
        <v>1</v>
      </c>
    </row>
    <row r="246" spans="1:8" ht="15.6" customHeight="1">
      <c r="A246" s="220" t="s">
        <v>2344</v>
      </c>
      <c r="B246" s="220" t="s">
        <v>2345</v>
      </c>
      <c r="C246" s="220">
        <v>9</v>
      </c>
      <c r="D246" s="220">
        <v>9</v>
      </c>
      <c r="E246" s="220">
        <v>3092</v>
      </c>
      <c r="F246" s="220">
        <v>3092</v>
      </c>
      <c r="G246" s="305">
        <f t="shared" si="8"/>
        <v>3101</v>
      </c>
      <c r="H246" s="305">
        <f t="shared" si="9"/>
        <v>3101</v>
      </c>
    </row>
    <row r="247" spans="1:8" ht="15.6" customHeight="1">
      <c r="A247" s="220" t="s">
        <v>2346</v>
      </c>
      <c r="B247" s="220" t="s">
        <v>2347</v>
      </c>
      <c r="C247" s="220">
        <v>2</v>
      </c>
      <c r="D247" s="220">
        <v>2</v>
      </c>
      <c r="E247" s="220">
        <v>944</v>
      </c>
      <c r="F247" s="220">
        <v>944</v>
      </c>
      <c r="G247" s="305">
        <f t="shared" si="8"/>
        <v>946</v>
      </c>
      <c r="H247" s="305">
        <f t="shared" si="9"/>
        <v>946</v>
      </c>
    </row>
    <row r="248" spans="1:8" ht="15.6" customHeight="1">
      <c r="A248" s="220" t="s">
        <v>2348</v>
      </c>
      <c r="B248" s="220" t="s">
        <v>2349</v>
      </c>
      <c r="C248" s="220">
        <v>2</v>
      </c>
      <c r="D248" s="220">
        <v>2</v>
      </c>
      <c r="E248" s="220">
        <v>66</v>
      </c>
      <c r="F248" s="220">
        <v>66</v>
      </c>
      <c r="G248" s="305">
        <f t="shared" si="8"/>
        <v>68</v>
      </c>
      <c r="H248" s="305">
        <f t="shared" si="9"/>
        <v>68</v>
      </c>
    </row>
    <row r="249" spans="1:8" ht="15.6" customHeight="1">
      <c r="A249" s="220" t="s">
        <v>2350</v>
      </c>
      <c r="B249" s="220" t="s">
        <v>2351</v>
      </c>
      <c r="C249" s="220">
        <v>0</v>
      </c>
      <c r="D249" s="220">
        <v>0</v>
      </c>
      <c r="E249" s="220">
        <v>1</v>
      </c>
      <c r="F249" s="220">
        <v>1</v>
      </c>
      <c r="G249" s="305">
        <f t="shared" si="8"/>
        <v>1</v>
      </c>
      <c r="H249" s="305">
        <f t="shared" si="9"/>
        <v>1</v>
      </c>
    </row>
    <row r="250" spans="1:8" ht="15.6" customHeight="1">
      <c r="A250" s="220" t="s">
        <v>2352</v>
      </c>
      <c r="B250" s="220" t="s">
        <v>2353</v>
      </c>
      <c r="C250" s="220">
        <v>0</v>
      </c>
      <c r="D250" s="220">
        <v>0</v>
      </c>
      <c r="E250" s="220">
        <v>97</v>
      </c>
      <c r="F250" s="220">
        <v>97</v>
      </c>
      <c r="G250" s="305">
        <f t="shared" si="8"/>
        <v>97</v>
      </c>
      <c r="H250" s="305">
        <f t="shared" si="9"/>
        <v>97</v>
      </c>
    </row>
    <row r="251" spans="1:8" ht="15.6" customHeight="1">
      <c r="A251" s="220" t="s">
        <v>2354</v>
      </c>
      <c r="B251" s="220" t="s">
        <v>2355</v>
      </c>
      <c r="C251" s="220"/>
      <c r="D251" s="220"/>
      <c r="E251" s="220"/>
      <c r="F251" s="220"/>
      <c r="G251" s="305">
        <f t="shared" si="8"/>
        <v>0</v>
      </c>
      <c r="H251" s="305">
        <f t="shared" si="9"/>
        <v>0</v>
      </c>
    </row>
    <row r="252" spans="1:8" ht="15.6" customHeight="1">
      <c r="A252" s="220" t="s">
        <v>2356</v>
      </c>
      <c r="B252" s="220" t="s">
        <v>2357</v>
      </c>
      <c r="C252" s="220">
        <v>0</v>
      </c>
      <c r="D252" s="220">
        <v>0</v>
      </c>
      <c r="E252" s="220">
        <v>11</v>
      </c>
      <c r="F252" s="220">
        <v>11</v>
      </c>
      <c r="G252" s="305">
        <f t="shared" si="8"/>
        <v>11</v>
      </c>
      <c r="H252" s="305">
        <f t="shared" si="9"/>
        <v>11</v>
      </c>
    </row>
    <row r="253" spans="1:8" ht="15.6" customHeight="1">
      <c r="A253" s="220" t="s">
        <v>2358</v>
      </c>
      <c r="B253" s="220" t="s">
        <v>2359</v>
      </c>
      <c r="C253" s="220">
        <v>0</v>
      </c>
      <c r="D253" s="220">
        <v>0</v>
      </c>
      <c r="E253" s="220">
        <v>3</v>
      </c>
      <c r="F253" s="220">
        <v>3</v>
      </c>
      <c r="G253" s="305">
        <f t="shared" si="8"/>
        <v>3</v>
      </c>
      <c r="H253" s="305">
        <f t="shared" si="9"/>
        <v>3</v>
      </c>
    </row>
    <row r="254" spans="1:8" ht="15.6" customHeight="1">
      <c r="A254" s="220" t="s">
        <v>2360</v>
      </c>
      <c r="B254" s="220" t="s">
        <v>2361</v>
      </c>
      <c r="C254" s="220">
        <v>108</v>
      </c>
      <c r="D254" s="220">
        <v>108</v>
      </c>
      <c r="E254" s="220">
        <v>375</v>
      </c>
      <c r="F254" s="220">
        <v>375</v>
      </c>
      <c r="G254" s="305">
        <f t="shared" si="8"/>
        <v>483</v>
      </c>
      <c r="H254" s="305">
        <f t="shared" si="9"/>
        <v>483</v>
      </c>
    </row>
    <row r="255" spans="1:8" ht="15.6" customHeight="1">
      <c r="A255" s="220" t="s">
        <v>2362</v>
      </c>
      <c r="B255" s="220" t="s">
        <v>2363</v>
      </c>
      <c r="C255" s="220">
        <v>7</v>
      </c>
      <c r="D255" s="220">
        <v>7</v>
      </c>
      <c r="E255" s="220">
        <v>2128</v>
      </c>
      <c r="F255" s="220">
        <v>2128</v>
      </c>
      <c r="G255" s="305">
        <f t="shared" si="8"/>
        <v>2135</v>
      </c>
      <c r="H255" s="305">
        <f t="shared" si="9"/>
        <v>2135</v>
      </c>
    </row>
    <row r="256" spans="1:8" ht="15.6" customHeight="1">
      <c r="A256" s="220" t="s">
        <v>2364</v>
      </c>
      <c r="B256" s="220" t="s">
        <v>2365</v>
      </c>
      <c r="C256" s="220"/>
      <c r="D256" s="220"/>
      <c r="E256" s="220">
        <v>1</v>
      </c>
      <c r="F256" s="220">
        <v>1</v>
      </c>
      <c r="G256" s="305">
        <f t="shared" si="8"/>
        <v>1</v>
      </c>
      <c r="H256" s="305">
        <f t="shared" si="9"/>
        <v>1</v>
      </c>
    </row>
    <row r="257" spans="1:8" ht="15.6" customHeight="1">
      <c r="A257" s="220" t="s">
        <v>2370</v>
      </c>
      <c r="B257" s="220" t="s">
        <v>2371</v>
      </c>
      <c r="C257" s="220">
        <v>1</v>
      </c>
      <c r="D257" s="220">
        <v>1</v>
      </c>
      <c r="E257" s="220">
        <v>0</v>
      </c>
      <c r="F257" s="220">
        <v>0</v>
      </c>
      <c r="G257" s="305">
        <f t="shared" si="8"/>
        <v>1</v>
      </c>
      <c r="H257" s="305">
        <f t="shared" si="9"/>
        <v>1</v>
      </c>
    </row>
    <row r="258" spans="1:8" ht="15.6" customHeight="1">
      <c r="A258" s="220" t="s">
        <v>2372</v>
      </c>
      <c r="B258" s="220" t="s">
        <v>2373</v>
      </c>
      <c r="C258" s="220">
        <v>0</v>
      </c>
      <c r="D258" s="220">
        <v>0</v>
      </c>
      <c r="E258" s="220">
        <v>2</v>
      </c>
      <c r="F258" s="220">
        <v>2</v>
      </c>
      <c r="G258" s="305">
        <f t="shared" si="8"/>
        <v>2</v>
      </c>
      <c r="H258" s="305">
        <f t="shared" si="9"/>
        <v>2</v>
      </c>
    </row>
    <row r="259" spans="1:8" ht="15.6" customHeight="1">
      <c r="A259" s="220" t="s">
        <v>2374</v>
      </c>
      <c r="B259" s="220" t="s">
        <v>2375</v>
      </c>
      <c r="C259" s="220">
        <v>0</v>
      </c>
      <c r="D259" s="220">
        <v>0</v>
      </c>
      <c r="E259" s="220">
        <v>101</v>
      </c>
      <c r="F259" s="220">
        <v>101</v>
      </c>
      <c r="G259" s="305">
        <f t="shared" si="8"/>
        <v>101</v>
      </c>
      <c r="H259" s="305">
        <f t="shared" si="9"/>
        <v>101</v>
      </c>
    </row>
    <row r="260" spans="1:8" ht="15.6" customHeight="1">
      <c r="A260" s="220" t="s">
        <v>2376</v>
      </c>
      <c r="B260" s="220" t="s">
        <v>2377</v>
      </c>
      <c r="C260" s="220">
        <v>2</v>
      </c>
      <c r="D260" s="220">
        <v>2</v>
      </c>
      <c r="E260" s="220">
        <v>124</v>
      </c>
      <c r="F260" s="220">
        <v>124</v>
      </c>
      <c r="G260" s="305">
        <f t="shared" si="8"/>
        <v>126</v>
      </c>
      <c r="H260" s="305">
        <f t="shared" si="9"/>
        <v>126</v>
      </c>
    </row>
    <row r="261" spans="1:8" ht="15.6" customHeight="1">
      <c r="A261" s="220" t="s">
        <v>2378</v>
      </c>
      <c r="B261" s="220" t="s">
        <v>2379</v>
      </c>
      <c r="C261" s="220">
        <v>0</v>
      </c>
      <c r="D261" s="220"/>
      <c r="E261" s="220"/>
      <c r="F261" s="220"/>
      <c r="G261" s="305">
        <f t="shared" si="8"/>
        <v>0</v>
      </c>
      <c r="H261" s="305">
        <f t="shared" si="9"/>
        <v>0</v>
      </c>
    </row>
    <row r="262" spans="1:8" ht="15.6" customHeight="1">
      <c r="A262" s="220" t="s">
        <v>2380</v>
      </c>
      <c r="B262" s="220" t="s">
        <v>2381</v>
      </c>
      <c r="C262" s="220">
        <v>836</v>
      </c>
      <c r="D262" s="220">
        <v>836</v>
      </c>
      <c r="E262" s="220">
        <v>700</v>
      </c>
      <c r="F262" s="220">
        <v>700</v>
      </c>
      <c r="G262" s="305">
        <f t="shared" si="8"/>
        <v>1536</v>
      </c>
      <c r="H262" s="305">
        <f t="shared" si="9"/>
        <v>1536</v>
      </c>
    </row>
    <row r="263" spans="1:8" ht="15.6" customHeight="1">
      <c r="A263" s="220" t="s">
        <v>2382</v>
      </c>
      <c r="B263" s="220" t="s">
        <v>2383</v>
      </c>
      <c r="C263" s="220">
        <v>14372</v>
      </c>
      <c r="D263" s="220">
        <v>14372</v>
      </c>
      <c r="E263" s="220">
        <v>51885</v>
      </c>
      <c r="F263" s="220">
        <v>51885</v>
      </c>
      <c r="G263" s="305">
        <f t="shared" si="8"/>
        <v>66257</v>
      </c>
      <c r="H263" s="305">
        <f t="shared" si="9"/>
        <v>66257</v>
      </c>
    </row>
    <row r="264" spans="1:8" ht="15.6" customHeight="1">
      <c r="A264" s="220" t="s">
        <v>2384</v>
      </c>
      <c r="B264" s="220" t="s">
        <v>2385</v>
      </c>
      <c r="C264" s="220">
        <v>3</v>
      </c>
      <c r="D264" s="220">
        <v>3</v>
      </c>
      <c r="E264" s="220">
        <v>0</v>
      </c>
      <c r="F264" s="220">
        <v>0</v>
      </c>
      <c r="G264" s="305">
        <f t="shared" si="8"/>
        <v>3</v>
      </c>
      <c r="H264" s="305">
        <f t="shared" si="9"/>
        <v>3</v>
      </c>
    </row>
    <row r="265" spans="1:8" ht="15.6" customHeight="1">
      <c r="A265" s="220" t="s">
        <v>2386</v>
      </c>
      <c r="B265" s="220" t="s">
        <v>2387</v>
      </c>
      <c r="C265" s="220">
        <v>0</v>
      </c>
      <c r="D265" s="220">
        <v>0</v>
      </c>
      <c r="E265" s="220">
        <v>1</v>
      </c>
      <c r="F265" s="220">
        <v>1</v>
      </c>
      <c r="G265" s="305">
        <f t="shared" ref="G265:G326" si="10">C265+E265</f>
        <v>1</v>
      </c>
      <c r="H265" s="305">
        <f t="shared" ref="H265:H326" si="11">D265+F265</f>
        <v>1</v>
      </c>
    </row>
    <row r="266" spans="1:8" ht="15.6" customHeight="1">
      <c r="A266" s="220" t="s">
        <v>2388</v>
      </c>
      <c r="B266" s="220" t="s">
        <v>2389</v>
      </c>
      <c r="C266" s="220">
        <v>0</v>
      </c>
      <c r="D266" s="220">
        <v>0</v>
      </c>
      <c r="E266" s="220">
        <v>2</v>
      </c>
      <c r="F266" s="220">
        <v>2</v>
      </c>
      <c r="G266" s="305">
        <f t="shared" si="10"/>
        <v>2</v>
      </c>
      <c r="H266" s="305">
        <f t="shared" si="11"/>
        <v>2</v>
      </c>
    </row>
    <row r="267" spans="1:8" ht="15.6" customHeight="1">
      <c r="A267" s="220" t="s">
        <v>2390</v>
      </c>
      <c r="B267" s="220" t="s">
        <v>2391</v>
      </c>
      <c r="C267" s="220">
        <v>6</v>
      </c>
      <c r="D267" s="220">
        <v>6</v>
      </c>
      <c r="E267" s="220">
        <v>1647</v>
      </c>
      <c r="F267" s="220">
        <v>1647</v>
      </c>
      <c r="G267" s="305">
        <f t="shared" si="10"/>
        <v>1653</v>
      </c>
      <c r="H267" s="305">
        <f t="shared" si="11"/>
        <v>1653</v>
      </c>
    </row>
    <row r="268" spans="1:8" ht="15.6" customHeight="1">
      <c r="A268" s="220" t="s">
        <v>2392</v>
      </c>
      <c r="B268" s="220" t="s">
        <v>2393</v>
      </c>
      <c r="C268" s="220">
        <v>480</v>
      </c>
      <c r="D268" s="220">
        <v>480</v>
      </c>
      <c r="E268" s="220">
        <v>22465</v>
      </c>
      <c r="F268" s="220">
        <v>22465</v>
      </c>
      <c r="G268" s="305">
        <f t="shared" si="10"/>
        <v>22945</v>
      </c>
      <c r="H268" s="305">
        <f t="shared" si="11"/>
        <v>22945</v>
      </c>
    </row>
    <row r="269" spans="1:8" ht="15.6" customHeight="1">
      <c r="A269" s="220" t="s">
        <v>2394</v>
      </c>
      <c r="B269" s="220" t="s">
        <v>2395</v>
      </c>
      <c r="C269" s="220">
        <v>0</v>
      </c>
      <c r="D269" s="220">
        <v>0</v>
      </c>
      <c r="E269" s="220">
        <v>9</v>
      </c>
      <c r="F269" s="220">
        <v>9</v>
      </c>
      <c r="G269" s="305">
        <f t="shared" si="10"/>
        <v>9</v>
      </c>
      <c r="H269" s="305">
        <f t="shared" si="11"/>
        <v>9</v>
      </c>
    </row>
    <row r="270" spans="1:8" ht="15.6" customHeight="1">
      <c r="A270" s="220" t="s">
        <v>2396</v>
      </c>
      <c r="B270" s="220" t="s">
        <v>2397</v>
      </c>
      <c r="C270" s="220"/>
      <c r="D270" s="220"/>
      <c r="E270" s="220"/>
      <c r="F270" s="220"/>
      <c r="G270" s="305">
        <f t="shared" si="10"/>
        <v>0</v>
      </c>
      <c r="H270" s="305">
        <f t="shared" si="11"/>
        <v>0</v>
      </c>
    </row>
    <row r="271" spans="1:8" ht="15.6" customHeight="1">
      <c r="A271" s="220" t="s">
        <v>2398</v>
      </c>
      <c r="B271" s="220" t="s">
        <v>2399</v>
      </c>
      <c r="C271" s="220">
        <v>13</v>
      </c>
      <c r="D271" s="220">
        <v>13</v>
      </c>
      <c r="E271" s="220">
        <v>19</v>
      </c>
      <c r="F271" s="220">
        <v>19</v>
      </c>
      <c r="G271" s="305">
        <f t="shared" si="10"/>
        <v>32</v>
      </c>
      <c r="H271" s="305">
        <f t="shared" si="11"/>
        <v>32</v>
      </c>
    </row>
    <row r="272" spans="1:8" ht="15.6" customHeight="1">
      <c r="A272" s="220" t="s">
        <v>2400</v>
      </c>
      <c r="B272" s="220" t="s">
        <v>2401</v>
      </c>
      <c r="C272" s="220"/>
      <c r="D272" s="220"/>
      <c r="E272" s="220"/>
      <c r="F272" s="220"/>
      <c r="G272" s="305">
        <f t="shared" si="10"/>
        <v>0</v>
      </c>
      <c r="H272" s="305">
        <f t="shared" si="11"/>
        <v>0</v>
      </c>
    </row>
    <row r="273" spans="1:8" ht="15.6" customHeight="1">
      <c r="A273" s="220" t="s">
        <v>2402</v>
      </c>
      <c r="B273" s="220" t="s">
        <v>2403</v>
      </c>
      <c r="C273" s="220">
        <v>0</v>
      </c>
      <c r="D273" s="220">
        <v>0</v>
      </c>
      <c r="E273" s="220">
        <v>2</v>
      </c>
      <c r="F273" s="220">
        <v>2</v>
      </c>
      <c r="G273" s="305">
        <f t="shared" si="10"/>
        <v>2</v>
      </c>
      <c r="H273" s="305">
        <f t="shared" si="11"/>
        <v>2</v>
      </c>
    </row>
    <row r="274" spans="1:8" ht="15.6" customHeight="1">
      <c r="A274" s="220" t="s">
        <v>2404</v>
      </c>
      <c r="B274" s="220" t="s">
        <v>2405</v>
      </c>
      <c r="C274" s="220"/>
      <c r="D274" s="220"/>
      <c r="E274" s="220"/>
      <c r="F274" s="220"/>
      <c r="G274" s="305">
        <f t="shared" si="10"/>
        <v>0</v>
      </c>
      <c r="H274" s="305">
        <f t="shared" si="11"/>
        <v>0</v>
      </c>
    </row>
    <row r="275" spans="1:8" ht="15.6" customHeight="1">
      <c r="A275" s="220" t="s">
        <v>2406</v>
      </c>
      <c r="B275" s="220" t="s">
        <v>2407</v>
      </c>
      <c r="C275" s="220">
        <v>0</v>
      </c>
      <c r="D275" s="220">
        <v>0</v>
      </c>
      <c r="E275" s="220">
        <v>7</v>
      </c>
      <c r="F275" s="220">
        <v>7</v>
      </c>
      <c r="G275" s="305">
        <f t="shared" si="10"/>
        <v>7</v>
      </c>
      <c r="H275" s="305">
        <f t="shared" si="11"/>
        <v>7</v>
      </c>
    </row>
    <row r="276" spans="1:8" ht="15.6" customHeight="1">
      <c r="A276" s="220" t="s">
        <v>2408</v>
      </c>
      <c r="B276" s="220" t="s">
        <v>2409</v>
      </c>
      <c r="C276" s="220">
        <v>2</v>
      </c>
      <c r="D276" s="220">
        <v>2</v>
      </c>
      <c r="E276" s="220">
        <v>2</v>
      </c>
      <c r="F276" s="220">
        <v>2</v>
      </c>
      <c r="G276" s="305">
        <f t="shared" si="10"/>
        <v>4</v>
      </c>
      <c r="H276" s="305">
        <f t="shared" si="11"/>
        <v>4</v>
      </c>
    </row>
    <row r="277" spans="1:8" ht="15.6" customHeight="1">
      <c r="A277" s="220" t="s">
        <v>2410</v>
      </c>
      <c r="B277" s="220" t="s">
        <v>2411</v>
      </c>
      <c r="C277" s="220">
        <v>1</v>
      </c>
      <c r="D277" s="220">
        <v>1</v>
      </c>
      <c r="E277" s="220">
        <v>0</v>
      </c>
      <c r="F277" s="220">
        <v>0</v>
      </c>
      <c r="G277" s="305">
        <f t="shared" si="10"/>
        <v>1</v>
      </c>
      <c r="H277" s="305">
        <f t="shared" si="11"/>
        <v>1</v>
      </c>
    </row>
    <row r="278" spans="1:8" ht="15.6" customHeight="1">
      <c r="A278" s="220" t="s">
        <v>2412</v>
      </c>
      <c r="B278" s="220" t="s">
        <v>2413</v>
      </c>
      <c r="C278" s="220"/>
      <c r="D278" s="220"/>
      <c r="E278" s="220"/>
      <c r="F278" s="220"/>
      <c r="G278" s="305">
        <f t="shared" si="10"/>
        <v>0</v>
      </c>
      <c r="H278" s="305">
        <f t="shared" si="11"/>
        <v>0</v>
      </c>
    </row>
    <row r="279" spans="1:8" ht="15.6" customHeight="1">
      <c r="A279" s="220" t="s">
        <v>2414</v>
      </c>
      <c r="B279" s="220" t="s">
        <v>2415</v>
      </c>
      <c r="C279" s="220">
        <v>544</v>
      </c>
      <c r="D279" s="220">
        <v>544</v>
      </c>
      <c r="E279" s="220">
        <v>120</v>
      </c>
      <c r="F279" s="220">
        <v>120</v>
      </c>
      <c r="G279" s="305">
        <f t="shared" si="10"/>
        <v>664</v>
      </c>
      <c r="H279" s="305">
        <f t="shared" si="11"/>
        <v>664</v>
      </c>
    </row>
    <row r="280" spans="1:8" ht="15.6" customHeight="1">
      <c r="A280" s="220" t="s">
        <v>2416</v>
      </c>
      <c r="B280" s="220" t="s">
        <v>2417</v>
      </c>
      <c r="C280" s="220">
        <v>118</v>
      </c>
      <c r="D280" s="220">
        <v>118</v>
      </c>
      <c r="E280" s="220">
        <v>494</v>
      </c>
      <c r="F280" s="220">
        <v>494</v>
      </c>
      <c r="G280" s="305">
        <f t="shared" si="10"/>
        <v>612</v>
      </c>
      <c r="H280" s="305">
        <f t="shared" si="11"/>
        <v>612</v>
      </c>
    </row>
    <row r="281" spans="1:8" ht="15.6" customHeight="1">
      <c r="A281" s="220" t="s">
        <v>2418</v>
      </c>
      <c r="B281" s="220" t="s">
        <v>2419</v>
      </c>
      <c r="C281" s="220">
        <v>0</v>
      </c>
      <c r="D281" s="220">
        <v>0</v>
      </c>
      <c r="E281" s="220">
        <v>8</v>
      </c>
      <c r="F281" s="220">
        <v>8</v>
      </c>
      <c r="G281" s="305">
        <f t="shared" si="10"/>
        <v>8</v>
      </c>
      <c r="H281" s="305">
        <f t="shared" si="11"/>
        <v>8</v>
      </c>
    </row>
    <row r="282" spans="1:8" ht="15.6" customHeight="1">
      <c r="A282" s="220" t="s">
        <v>2420</v>
      </c>
      <c r="B282" s="220" t="s">
        <v>2421</v>
      </c>
      <c r="C282" s="220"/>
      <c r="D282" s="220"/>
      <c r="E282" s="220"/>
      <c r="F282" s="220"/>
      <c r="G282" s="305">
        <f t="shared" si="10"/>
        <v>0</v>
      </c>
      <c r="H282" s="305">
        <f t="shared" si="11"/>
        <v>0</v>
      </c>
    </row>
    <row r="283" spans="1:8" ht="15.6" customHeight="1">
      <c r="A283" s="220" t="s">
        <v>2422</v>
      </c>
      <c r="B283" s="220" t="s">
        <v>2423</v>
      </c>
      <c r="C283" s="220"/>
      <c r="D283" s="220"/>
      <c r="E283" s="220"/>
      <c r="F283" s="220"/>
      <c r="G283" s="305">
        <f t="shared" si="10"/>
        <v>0</v>
      </c>
      <c r="H283" s="305">
        <f t="shared" si="11"/>
        <v>0</v>
      </c>
    </row>
    <row r="284" spans="1:8" ht="15.6" customHeight="1">
      <c r="A284" s="220" t="s">
        <v>2424</v>
      </c>
      <c r="B284" s="220" t="s">
        <v>2425</v>
      </c>
      <c r="C284" s="220">
        <v>0</v>
      </c>
      <c r="D284" s="220">
        <v>0</v>
      </c>
      <c r="E284" s="220">
        <v>382</v>
      </c>
      <c r="F284" s="220">
        <v>382</v>
      </c>
      <c r="G284" s="305">
        <f t="shared" si="10"/>
        <v>382</v>
      </c>
      <c r="H284" s="305">
        <f t="shared" si="11"/>
        <v>382</v>
      </c>
    </row>
    <row r="285" spans="1:8" ht="15.6" customHeight="1">
      <c r="A285" s="220" t="s">
        <v>2426</v>
      </c>
      <c r="B285" s="220" t="s">
        <v>2427</v>
      </c>
      <c r="C285" s="220">
        <v>0</v>
      </c>
      <c r="D285" s="220">
        <v>0</v>
      </c>
      <c r="E285" s="220">
        <v>2638</v>
      </c>
      <c r="F285" s="220">
        <v>2638</v>
      </c>
      <c r="G285" s="305">
        <f t="shared" si="10"/>
        <v>2638</v>
      </c>
      <c r="H285" s="305">
        <f t="shared" si="11"/>
        <v>2638</v>
      </c>
    </row>
    <row r="286" spans="1:8" ht="15.6" customHeight="1">
      <c r="A286" s="220" t="s">
        <v>2428</v>
      </c>
      <c r="B286" s="220" t="s">
        <v>2429</v>
      </c>
      <c r="C286" s="220">
        <v>127</v>
      </c>
      <c r="D286" s="220">
        <v>127</v>
      </c>
      <c r="E286" s="220">
        <v>45662</v>
      </c>
      <c r="F286" s="220">
        <v>45662</v>
      </c>
      <c r="G286" s="305">
        <f t="shared" si="10"/>
        <v>45789</v>
      </c>
      <c r="H286" s="305">
        <f t="shared" si="11"/>
        <v>45789</v>
      </c>
    </row>
    <row r="287" spans="1:8" ht="15.6" customHeight="1">
      <c r="A287" s="220" t="s">
        <v>2430</v>
      </c>
      <c r="B287" s="220" t="s">
        <v>2431</v>
      </c>
      <c r="C287" s="220">
        <v>0</v>
      </c>
      <c r="D287" s="220">
        <v>0</v>
      </c>
      <c r="E287" s="220">
        <v>22</v>
      </c>
      <c r="F287" s="220">
        <v>22</v>
      </c>
      <c r="G287" s="305">
        <f t="shared" si="10"/>
        <v>22</v>
      </c>
      <c r="H287" s="305">
        <f t="shared" si="11"/>
        <v>22</v>
      </c>
    </row>
    <row r="288" spans="1:8" ht="15.6" customHeight="1">
      <c r="A288" s="220" t="s">
        <v>2432</v>
      </c>
      <c r="B288" s="220" t="s">
        <v>2433</v>
      </c>
      <c r="C288" s="220">
        <v>0</v>
      </c>
      <c r="D288" s="220">
        <v>0</v>
      </c>
      <c r="E288" s="220">
        <v>25</v>
      </c>
      <c r="F288" s="220">
        <v>25</v>
      </c>
      <c r="G288" s="305">
        <f t="shared" si="10"/>
        <v>25</v>
      </c>
      <c r="H288" s="305">
        <f t="shared" si="11"/>
        <v>25</v>
      </c>
    </row>
    <row r="289" spans="1:8" ht="15.6" customHeight="1">
      <c r="A289" s="220" t="s">
        <v>2434</v>
      </c>
      <c r="B289" s="220" t="s">
        <v>2435</v>
      </c>
      <c r="C289" s="220">
        <v>42</v>
      </c>
      <c r="D289" s="220">
        <v>42</v>
      </c>
      <c r="E289" s="220">
        <v>1119</v>
      </c>
      <c r="F289" s="220">
        <v>1119</v>
      </c>
      <c r="G289" s="305">
        <f t="shared" si="10"/>
        <v>1161</v>
      </c>
      <c r="H289" s="305">
        <f t="shared" si="11"/>
        <v>1161</v>
      </c>
    </row>
    <row r="290" spans="1:8" ht="15.6" customHeight="1">
      <c r="A290" s="220" t="s">
        <v>2436</v>
      </c>
      <c r="B290" s="220" t="s">
        <v>2437</v>
      </c>
      <c r="C290" s="220">
        <v>2</v>
      </c>
      <c r="D290" s="220">
        <v>2</v>
      </c>
      <c r="E290" s="220">
        <v>94</v>
      </c>
      <c r="F290" s="220">
        <v>94</v>
      </c>
      <c r="G290" s="305">
        <f t="shared" si="10"/>
        <v>96</v>
      </c>
      <c r="H290" s="305">
        <f t="shared" si="11"/>
        <v>96</v>
      </c>
    </row>
    <row r="291" spans="1:8" ht="15.6" customHeight="1">
      <c r="A291" s="220" t="s">
        <v>2438</v>
      </c>
      <c r="B291" s="220" t="s">
        <v>2439</v>
      </c>
      <c r="C291" s="220">
        <v>0</v>
      </c>
      <c r="D291" s="220">
        <v>0</v>
      </c>
      <c r="E291" s="220">
        <v>19</v>
      </c>
      <c r="F291" s="220">
        <v>19</v>
      </c>
      <c r="G291" s="305">
        <f t="shared" si="10"/>
        <v>19</v>
      </c>
      <c r="H291" s="305">
        <f t="shared" si="11"/>
        <v>19</v>
      </c>
    </row>
    <row r="292" spans="1:8" ht="15.6" customHeight="1">
      <c r="A292" s="220" t="s">
        <v>2440</v>
      </c>
      <c r="B292" s="220" t="s">
        <v>2441</v>
      </c>
      <c r="C292" s="220">
        <v>0</v>
      </c>
      <c r="D292" s="220">
        <v>0</v>
      </c>
      <c r="E292" s="220">
        <v>1</v>
      </c>
      <c r="F292" s="220">
        <v>1</v>
      </c>
      <c r="G292" s="305">
        <f t="shared" si="10"/>
        <v>1</v>
      </c>
      <c r="H292" s="305">
        <f t="shared" si="11"/>
        <v>1</v>
      </c>
    </row>
    <row r="293" spans="1:8" ht="15.6" customHeight="1">
      <c r="A293" s="220" t="s">
        <v>2442</v>
      </c>
      <c r="B293" s="220" t="s">
        <v>2443</v>
      </c>
      <c r="C293" s="220">
        <v>0</v>
      </c>
      <c r="D293" s="220">
        <v>0</v>
      </c>
      <c r="E293" s="220">
        <v>19</v>
      </c>
      <c r="F293" s="220">
        <v>19</v>
      </c>
      <c r="G293" s="305">
        <f t="shared" si="10"/>
        <v>19</v>
      </c>
      <c r="H293" s="305">
        <f t="shared" si="11"/>
        <v>19</v>
      </c>
    </row>
    <row r="294" spans="1:8" ht="15.6" customHeight="1">
      <c r="A294" s="220" t="s">
        <v>2444</v>
      </c>
      <c r="B294" s="220" t="s">
        <v>2445</v>
      </c>
      <c r="C294" s="220">
        <v>0</v>
      </c>
      <c r="D294" s="220"/>
      <c r="E294" s="220"/>
      <c r="F294" s="220"/>
      <c r="G294" s="305">
        <f t="shared" si="10"/>
        <v>0</v>
      </c>
      <c r="H294" s="305">
        <f t="shared" si="11"/>
        <v>0</v>
      </c>
    </row>
    <row r="295" spans="1:8" ht="15.6" customHeight="1">
      <c r="A295" s="220" t="s">
        <v>2446</v>
      </c>
      <c r="B295" s="220" t="s">
        <v>2447</v>
      </c>
      <c r="C295" s="220">
        <v>1</v>
      </c>
      <c r="D295" s="220">
        <v>1</v>
      </c>
      <c r="E295" s="220">
        <v>4542</v>
      </c>
      <c r="F295" s="220">
        <v>4542</v>
      </c>
      <c r="G295" s="305">
        <f t="shared" si="10"/>
        <v>4543</v>
      </c>
      <c r="H295" s="305">
        <f t="shared" si="11"/>
        <v>4543</v>
      </c>
    </row>
    <row r="296" spans="1:8" ht="15.6" customHeight="1">
      <c r="A296" s="220" t="s">
        <v>2448</v>
      </c>
      <c r="B296" s="220" t="s">
        <v>2449</v>
      </c>
      <c r="C296" s="220">
        <v>0</v>
      </c>
      <c r="D296" s="220">
        <v>0</v>
      </c>
      <c r="E296" s="220">
        <v>141</v>
      </c>
      <c r="F296" s="220">
        <v>141</v>
      </c>
      <c r="G296" s="305">
        <f t="shared" si="10"/>
        <v>141</v>
      </c>
      <c r="H296" s="305">
        <f t="shared" si="11"/>
        <v>141</v>
      </c>
    </row>
    <row r="297" spans="1:8" ht="15.6" customHeight="1">
      <c r="A297" s="220" t="s">
        <v>2450</v>
      </c>
      <c r="B297" s="220" t="s">
        <v>2451</v>
      </c>
      <c r="C297" s="220">
        <v>0</v>
      </c>
      <c r="D297" s="220">
        <v>0</v>
      </c>
      <c r="E297" s="220">
        <v>11</v>
      </c>
      <c r="F297" s="220">
        <v>11</v>
      </c>
      <c r="G297" s="305">
        <f t="shared" si="10"/>
        <v>11</v>
      </c>
      <c r="H297" s="305">
        <f t="shared" si="11"/>
        <v>11</v>
      </c>
    </row>
    <row r="298" spans="1:8" ht="15.6" customHeight="1">
      <c r="A298" s="220" t="s">
        <v>2452</v>
      </c>
      <c r="B298" s="220" t="s">
        <v>2453</v>
      </c>
      <c r="C298" s="220">
        <v>0</v>
      </c>
      <c r="D298" s="220">
        <v>0</v>
      </c>
      <c r="E298" s="220">
        <v>4</v>
      </c>
      <c r="F298" s="220">
        <v>4</v>
      </c>
      <c r="G298" s="305">
        <f t="shared" si="10"/>
        <v>4</v>
      </c>
      <c r="H298" s="305">
        <f t="shared" si="11"/>
        <v>4</v>
      </c>
    </row>
    <row r="299" spans="1:8" ht="15.6" customHeight="1">
      <c r="A299" s="220" t="s">
        <v>2454</v>
      </c>
      <c r="B299" s="220" t="s">
        <v>2455</v>
      </c>
      <c r="C299" s="220">
        <v>0</v>
      </c>
      <c r="D299" s="220">
        <v>0</v>
      </c>
      <c r="E299" s="220">
        <v>38</v>
      </c>
      <c r="F299" s="220">
        <v>38</v>
      </c>
      <c r="G299" s="305">
        <f t="shared" si="10"/>
        <v>38</v>
      </c>
      <c r="H299" s="305">
        <f t="shared" si="11"/>
        <v>38</v>
      </c>
    </row>
    <row r="300" spans="1:8" ht="15.6" customHeight="1">
      <c r="A300" s="220" t="s">
        <v>2456</v>
      </c>
      <c r="B300" s="220" t="s">
        <v>2457</v>
      </c>
      <c r="C300" s="220">
        <v>2</v>
      </c>
      <c r="D300" s="220">
        <v>2</v>
      </c>
      <c r="E300" s="220">
        <v>37</v>
      </c>
      <c r="F300" s="220">
        <v>37</v>
      </c>
      <c r="G300" s="305">
        <f t="shared" si="10"/>
        <v>39</v>
      </c>
      <c r="H300" s="305">
        <f t="shared" si="11"/>
        <v>39</v>
      </c>
    </row>
    <row r="301" spans="1:8" ht="15.6" customHeight="1">
      <c r="A301" s="220" t="s">
        <v>2458</v>
      </c>
      <c r="B301" s="220" t="s">
        <v>2459</v>
      </c>
      <c r="C301" s="220">
        <v>0</v>
      </c>
      <c r="D301" s="220">
        <v>0</v>
      </c>
      <c r="E301" s="220">
        <v>18</v>
      </c>
      <c r="F301" s="220">
        <v>18</v>
      </c>
      <c r="G301" s="305">
        <f t="shared" si="10"/>
        <v>18</v>
      </c>
      <c r="H301" s="305">
        <f t="shared" si="11"/>
        <v>18</v>
      </c>
    </row>
    <row r="302" spans="1:8" ht="15.6" customHeight="1">
      <c r="A302" s="220" t="s">
        <v>2460</v>
      </c>
      <c r="B302" s="220" t="s">
        <v>2461</v>
      </c>
      <c r="C302" s="220">
        <v>0</v>
      </c>
      <c r="D302" s="220">
        <v>0</v>
      </c>
      <c r="E302" s="220">
        <v>167</v>
      </c>
      <c r="F302" s="220">
        <v>167</v>
      </c>
      <c r="G302" s="305">
        <f t="shared" si="10"/>
        <v>167</v>
      </c>
      <c r="H302" s="305">
        <f t="shared" si="11"/>
        <v>167</v>
      </c>
    </row>
    <row r="303" spans="1:8" ht="15.6" customHeight="1">
      <c r="A303" s="220" t="s">
        <v>2462</v>
      </c>
      <c r="B303" s="220" t="s">
        <v>2463</v>
      </c>
      <c r="C303" s="220">
        <v>0</v>
      </c>
      <c r="D303" s="220">
        <v>0</v>
      </c>
      <c r="E303" s="220">
        <v>-1</v>
      </c>
      <c r="F303" s="220">
        <v>-1</v>
      </c>
      <c r="G303" s="305">
        <f t="shared" si="10"/>
        <v>-1</v>
      </c>
      <c r="H303" s="305">
        <f t="shared" si="11"/>
        <v>-1</v>
      </c>
    </row>
    <row r="304" spans="1:8" ht="15.6" customHeight="1">
      <c r="A304" s="220" t="s">
        <v>2464</v>
      </c>
      <c r="B304" s="220" t="s">
        <v>2465</v>
      </c>
      <c r="C304" s="220">
        <v>0</v>
      </c>
      <c r="D304" s="220">
        <v>0</v>
      </c>
      <c r="E304" s="220">
        <v>11</v>
      </c>
      <c r="F304" s="220">
        <v>11</v>
      </c>
      <c r="G304" s="305">
        <f t="shared" si="10"/>
        <v>11</v>
      </c>
      <c r="H304" s="305">
        <f t="shared" si="11"/>
        <v>11</v>
      </c>
    </row>
    <row r="305" spans="1:8" ht="15.6" customHeight="1">
      <c r="A305" s="220" t="s">
        <v>2466</v>
      </c>
      <c r="B305" s="220" t="s">
        <v>2467</v>
      </c>
      <c r="C305" s="220">
        <v>0</v>
      </c>
      <c r="D305" s="220"/>
      <c r="E305" s="220"/>
      <c r="F305" s="220"/>
      <c r="G305" s="305">
        <f t="shared" si="10"/>
        <v>0</v>
      </c>
      <c r="H305" s="305">
        <f t="shared" si="11"/>
        <v>0</v>
      </c>
    </row>
    <row r="306" spans="1:8" ht="15.6" customHeight="1">
      <c r="A306" s="220" t="s">
        <v>2468</v>
      </c>
      <c r="B306" s="220" t="s">
        <v>2469</v>
      </c>
      <c r="C306" s="220">
        <v>0</v>
      </c>
      <c r="D306" s="220">
        <v>0</v>
      </c>
      <c r="E306" s="220">
        <v>4471</v>
      </c>
      <c r="F306" s="220">
        <v>4471</v>
      </c>
      <c r="G306" s="305">
        <f t="shared" si="10"/>
        <v>4471</v>
      </c>
      <c r="H306" s="305">
        <f t="shared" si="11"/>
        <v>4471</v>
      </c>
    </row>
    <row r="307" spans="1:8" ht="15.6" customHeight="1">
      <c r="A307" s="220" t="s">
        <v>2470</v>
      </c>
      <c r="B307" s="220" t="s">
        <v>2471</v>
      </c>
      <c r="C307" s="220">
        <v>283</v>
      </c>
      <c r="D307" s="220">
        <v>283</v>
      </c>
      <c r="E307" s="220">
        <v>82</v>
      </c>
      <c r="F307" s="220">
        <v>82</v>
      </c>
      <c r="G307" s="305">
        <f t="shared" si="10"/>
        <v>365</v>
      </c>
      <c r="H307" s="305">
        <f t="shared" si="11"/>
        <v>365</v>
      </c>
    </row>
    <row r="308" spans="1:8" ht="15.6" customHeight="1">
      <c r="A308" s="220" t="s">
        <v>2472</v>
      </c>
      <c r="B308" s="220" t="s">
        <v>2473</v>
      </c>
      <c r="C308" s="220"/>
      <c r="D308" s="220"/>
      <c r="E308" s="220"/>
      <c r="F308" s="220"/>
      <c r="G308" s="305">
        <f t="shared" si="10"/>
        <v>0</v>
      </c>
      <c r="H308" s="305">
        <f t="shared" si="11"/>
        <v>0</v>
      </c>
    </row>
    <row r="309" spans="1:8" ht="15.6" customHeight="1">
      <c r="A309" s="220" t="s">
        <v>2474</v>
      </c>
      <c r="B309" s="220" t="s">
        <v>2475</v>
      </c>
      <c r="C309" s="220">
        <v>0</v>
      </c>
      <c r="D309" s="220">
        <v>0</v>
      </c>
      <c r="E309" s="220">
        <v>207</v>
      </c>
      <c r="F309" s="220">
        <v>207</v>
      </c>
      <c r="G309" s="305">
        <f t="shared" si="10"/>
        <v>207</v>
      </c>
      <c r="H309" s="305">
        <f t="shared" si="11"/>
        <v>207</v>
      </c>
    </row>
    <row r="310" spans="1:8" ht="15.6" customHeight="1">
      <c r="A310" s="220" t="s">
        <v>2476</v>
      </c>
      <c r="B310" s="220" t="s">
        <v>2477</v>
      </c>
      <c r="C310" s="220">
        <v>0</v>
      </c>
      <c r="D310" s="220">
        <v>0</v>
      </c>
      <c r="E310" s="220">
        <v>50</v>
      </c>
      <c r="F310" s="220">
        <v>50</v>
      </c>
      <c r="G310" s="305">
        <f t="shared" si="10"/>
        <v>50</v>
      </c>
      <c r="H310" s="305">
        <f t="shared" si="11"/>
        <v>50</v>
      </c>
    </row>
    <row r="311" spans="1:8" ht="15.6" customHeight="1">
      <c r="A311" s="220" t="s">
        <v>2478</v>
      </c>
      <c r="B311" s="220" t="s">
        <v>2479</v>
      </c>
      <c r="C311" s="220">
        <v>0</v>
      </c>
      <c r="D311" s="220">
        <v>0</v>
      </c>
      <c r="E311" s="220">
        <v>25</v>
      </c>
      <c r="F311" s="220">
        <v>25</v>
      </c>
      <c r="G311" s="305">
        <f t="shared" si="10"/>
        <v>25</v>
      </c>
      <c r="H311" s="305">
        <f t="shared" si="11"/>
        <v>25</v>
      </c>
    </row>
    <row r="312" spans="1:8" ht="15.6" customHeight="1">
      <c r="A312" s="220" t="s">
        <v>2480</v>
      </c>
      <c r="B312" s="220" t="s">
        <v>2481</v>
      </c>
      <c r="C312" s="220">
        <v>8</v>
      </c>
      <c r="D312" s="220">
        <v>8</v>
      </c>
      <c r="E312" s="220">
        <v>3034</v>
      </c>
      <c r="F312" s="220">
        <v>3034</v>
      </c>
      <c r="G312" s="305">
        <f t="shared" si="10"/>
        <v>3042</v>
      </c>
      <c r="H312" s="305">
        <f t="shared" si="11"/>
        <v>3042</v>
      </c>
    </row>
    <row r="313" spans="1:8" ht="15.6" customHeight="1">
      <c r="A313" s="220" t="s">
        <v>2482</v>
      </c>
      <c r="B313" s="220" t="s">
        <v>2483</v>
      </c>
      <c r="C313" s="220">
        <v>0</v>
      </c>
      <c r="D313" s="220">
        <v>0</v>
      </c>
      <c r="E313" s="220">
        <v>394</v>
      </c>
      <c r="F313" s="220">
        <v>394</v>
      </c>
      <c r="G313" s="305">
        <f t="shared" si="10"/>
        <v>394</v>
      </c>
      <c r="H313" s="305">
        <f t="shared" si="11"/>
        <v>394</v>
      </c>
    </row>
    <row r="314" spans="1:8" ht="15.6" customHeight="1">
      <c r="A314" s="220" t="s">
        <v>2484</v>
      </c>
      <c r="B314" s="220" t="s">
        <v>2485</v>
      </c>
      <c r="C314" s="220">
        <v>0</v>
      </c>
      <c r="D314" s="220">
        <v>0</v>
      </c>
      <c r="E314" s="220">
        <v>4</v>
      </c>
      <c r="F314" s="220">
        <v>4</v>
      </c>
      <c r="G314" s="305">
        <f t="shared" si="10"/>
        <v>4</v>
      </c>
      <c r="H314" s="305">
        <f t="shared" si="11"/>
        <v>4</v>
      </c>
    </row>
    <row r="315" spans="1:8" ht="15.6" customHeight="1">
      <c r="A315" s="220" t="s">
        <v>2486</v>
      </c>
      <c r="B315" s="220" t="s">
        <v>2487</v>
      </c>
      <c r="C315" s="220">
        <v>75</v>
      </c>
      <c r="D315" s="220">
        <v>75</v>
      </c>
      <c r="E315" s="220">
        <v>662</v>
      </c>
      <c r="F315" s="220">
        <v>662</v>
      </c>
      <c r="G315" s="305">
        <f t="shared" si="10"/>
        <v>737</v>
      </c>
      <c r="H315" s="305">
        <f t="shared" si="11"/>
        <v>737</v>
      </c>
    </row>
    <row r="316" spans="1:8" ht="15.6" customHeight="1">
      <c r="A316" s="220" t="s">
        <v>2488</v>
      </c>
      <c r="B316" s="220" t="s">
        <v>2489</v>
      </c>
      <c r="C316" s="220"/>
      <c r="D316" s="220"/>
      <c r="E316" s="220"/>
      <c r="F316" s="220"/>
      <c r="G316" s="305">
        <f t="shared" si="10"/>
        <v>0</v>
      </c>
      <c r="H316" s="305">
        <f t="shared" si="11"/>
        <v>0</v>
      </c>
    </row>
    <row r="317" spans="1:8" ht="15.6" customHeight="1">
      <c r="A317" s="220" t="s">
        <v>2490</v>
      </c>
      <c r="B317" s="220" t="s">
        <v>2491</v>
      </c>
      <c r="C317" s="220">
        <v>1</v>
      </c>
      <c r="D317" s="220">
        <v>1</v>
      </c>
      <c r="E317" s="220">
        <v>2</v>
      </c>
      <c r="F317" s="220">
        <v>2</v>
      </c>
      <c r="G317" s="305">
        <f t="shared" si="10"/>
        <v>3</v>
      </c>
      <c r="H317" s="305">
        <f t="shared" si="11"/>
        <v>3</v>
      </c>
    </row>
    <row r="318" spans="1:8" ht="15.6" customHeight="1">
      <c r="A318" s="220" t="s">
        <v>2492</v>
      </c>
      <c r="B318" s="220" t="s">
        <v>2493</v>
      </c>
      <c r="C318" s="220">
        <v>114</v>
      </c>
      <c r="D318" s="220">
        <v>114</v>
      </c>
      <c r="E318" s="220">
        <v>2550</v>
      </c>
      <c r="F318" s="220">
        <v>2550</v>
      </c>
      <c r="G318" s="305">
        <f t="shared" si="10"/>
        <v>2664</v>
      </c>
      <c r="H318" s="305">
        <f t="shared" si="11"/>
        <v>2664</v>
      </c>
    </row>
    <row r="319" spans="1:8" ht="15.6" customHeight="1">
      <c r="A319" s="220" t="s">
        <v>2494</v>
      </c>
      <c r="B319" s="220" t="s">
        <v>2495</v>
      </c>
      <c r="C319" s="220">
        <v>0</v>
      </c>
      <c r="D319" s="220">
        <v>0</v>
      </c>
      <c r="E319" s="220">
        <v>2</v>
      </c>
      <c r="F319" s="220">
        <v>2</v>
      </c>
      <c r="G319" s="305">
        <f t="shared" si="10"/>
        <v>2</v>
      </c>
      <c r="H319" s="305">
        <f t="shared" si="11"/>
        <v>2</v>
      </c>
    </row>
    <row r="320" spans="1:8" ht="15.6" customHeight="1">
      <c r="A320" s="220" t="s">
        <v>2496</v>
      </c>
      <c r="B320" s="220" t="s">
        <v>2497</v>
      </c>
      <c r="C320" s="220">
        <v>1</v>
      </c>
      <c r="D320" s="220">
        <v>1</v>
      </c>
      <c r="E320" s="220">
        <v>80</v>
      </c>
      <c r="F320" s="220">
        <v>80</v>
      </c>
      <c r="G320" s="305">
        <f t="shared" si="10"/>
        <v>81</v>
      </c>
      <c r="H320" s="305">
        <f t="shared" si="11"/>
        <v>81</v>
      </c>
    </row>
    <row r="321" spans="1:8" ht="15.6" customHeight="1">
      <c r="A321" s="220" t="s">
        <v>2498</v>
      </c>
      <c r="B321" s="220" t="s">
        <v>2499</v>
      </c>
      <c r="C321" s="220">
        <v>0</v>
      </c>
      <c r="D321" s="220">
        <v>0</v>
      </c>
      <c r="E321" s="220">
        <v>3</v>
      </c>
      <c r="F321" s="220">
        <v>3</v>
      </c>
      <c r="G321" s="305">
        <f t="shared" si="10"/>
        <v>3</v>
      </c>
      <c r="H321" s="305">
        <f t="shared" si="11"/>
        <v>3</v>
      </c>
    </row>
    <row r="322" spans="1:8" ht="15.6" customHeight="1">
      <c r="A322" s="220" t="s">
        <v>2500</v>
      </c>
      <c r="B322" s="220" t="s">
        <v>2501</v>
      </c>
      <c r="C322" s="220">
        <v>0</v>
      </c>
      <c r="D322" s="220">
        <v>0</v>
      </c>
      <c r="E322" s="220">
        <v>168</v>
      </c>
      <c r="F322" s="220">
        <v>168</v>
      </c>
      <c r="G322" s="305">
        <f t="shared" si="10"/>
        <v>168</v>
      </c>
      <c r="H322" s="305">
        <f t="shared" si="11"/>
        <v>168</v>
      </c>
    </row>
    <row r="323" spans="1:8" ht="15.6" customHeight="1">
      <c r="A323" s="220" t="s">
        <v>2502</v>
      </c>
      <c r="B323" s="220" t="s">
        <v>2503</v>
      </c>
      <c r="C323" s="220">
        <v>0</v>
      </c>
      <c r="D323" s="220">
        <v>0</v>
      </c>
      <c r="E323" s="220">
        <v>30</v>
      </c>
      <c r="F323" s="220">
        <v>30</v>
      </c>
      <c r="G323" s="305">
        <f t="shared" si="10"/>
        <v>30</v>
      </c>
      <c r="H323" s="305">
        <f t="shared" si="11"/>
        <v>30</v>
      </c>
    </row>
    <row r="324" spans="1:8" ht="15.6" customHeight="1">
      <c r="A324" s="220" t="s">
        <v>2504</v>
      </c>
      <c r="B324" s="220" t="s">
        <v>2505</v>
      </c>
      <c r="C324" s="220">
        <v>2</v>
      </c>
      <c r="D324" s="220">
        <v>2</v>
      </c>
      <c r="E324" s="220">
        <v>565</v>
      </c>
      <c r="F324" s="220">
        <v>565</v>
      </c>
      <c r="G324" s="305">
        <f t="shared" si="10"/>
        <v>567</v>
      </c>
      <c r="H324" s="305">
        <f t="shared" si="11"/>
        <v>567</v>
      </c>
    </row>
    <row r="325" spans="1:8" ht="15.6" customHeight="1">
      <c r="A325" s="220" t="s">
        <v>2506</v>
      </c>
      <c r="B325" s="220" t="s">
        <v>2507</v>
      </c>
      <c r="C325" s="220">
        <v>0</v>
      </c>
      <c r="D325" s="220">
        <v>0</v>
      </c>
      <c r="E325" s="220">
        <v>12</v>
      </c>
      <c r="F325" s="220">
        <v>12</v>
      </c>
      <c r="G325" s="305">
        <f t="shared" si="10"/>
        <v>12</v>
      </c>
      <c r="H325" s="305">
        <f t="shared" si="11"/>
        <v>12</v>
      </c>
    </row>
    <row r="326" spans="1:8" ht="15.6" customHeight="1">
      <c r="A326" s="220" t="s">
        <v>2508</v>
      </c>
      <c r="B326" s="220" t="s">
        <v>2509</v>
      </c>
      <c r="C326" s="220">
        <v>0</v>
      </c>
      <c r="D326" s="220">
        <v>0</v>
      </c>
      <c r="E326" s="220">
        <v>5</v>
      </c>
      <c r="F326" s="220">
        <v>5</v>
      </c>
      <c r="G326" s="305">
        <f t="shared" si="10"/>
        <v>5</v>
      </c>
      <c r="H326" s="305">
        <f t="shared" si="11"/>
        <v>5</v>
      </c>
    </row>
    <row r="327" spans="1:8" ht="15.6" customHeight="1">
      <c r="A327" s="220" t="s">
        <v>2510</v>
      </c>
      <c r="B327" s="220" t="s">
        <v>2511</v>
      </c>
      <c r="C327" s="220"/>
      <c r="D327" s="220"/>
      <c r="E327" s="220"/>
      <c r="F327" s="220"/>
      <c r="G327" s="305">
        <f t="shared" ref="G327:G390" si="12">C327+E327</f>
        <v>0</v>
      </c>
      <c r="H327" s="305">
        <f t="shared" ref="H327:H390" si="13">D327+F327</f>
        <v>0</v>
      </c>
    </row>
    <row r="328" spans="1:8" ht="15.6" customHeight="1">
      <c r="A328" s="220" t="s">
        <v>2512</v>
      </c>
      <c r="B328" s="220" t="s">
        <v>2513</v>
      </c>
      <c r="C328" s="220">
        <v>0</v>
      </c>
      <c r="D328" s="220">
        <v>0</v>
      </c>
      <c r="E328" s="220">
        <v>1</v>
      </c>
      <c r="F328" s="220">
        <v>1</v>
      </c>
      <c r="G328" s="305">
        <f t="shared" si="12"/>
        <v>1</v>
      </c>
      <c r="H328" s="305">
        <f t="shared" si="13"/>
        <v>1</v>
      </c>
    </row>
    <row r="329" spans="1:8" ht="15.6" customHeight="1">
      <c r="A329" s="220" t="s">
        <v>2514</v>
      </c>
      <c r="B329" s="220" t="s">
        <v>2515</v>
      </c>
      <c r="C329" s="220"/>
      <c r="D329" s="220"/>
      <c r="E329" s="220"/>
      <c r="F329" s="220"/>
      <c r="G329" s="305">
        <f t="shared" si="12"/>
        <v>0</v>
      </c>
      <c r="H329" s="305">
        <f t="shared" si="13"/>
        <v>0</v>
      </c>
    </row>
    <row r="330" spans="1:8" ht="15.6" customHeight="1">
      <c r="A330" s="220" t="s">
        <v>2516</v>
      </c>
      <c r="B330" s="220" t="s">
        <v>2517</v>
      </c>
      <c r="C330" s="220"/>
      <c r="D330" s="220"/>
      <c r="E330" s="220"/>
      <c r="F330" s="220"/>
      <c r="G330" s="305">
        <f t="shared" si="12"/>
        <v>0</v>
      </c>
      <c r="H330" s="305">
        <f t="shared" si="13"/>
        <v>0</v>
      </c>
    </row>
    <row r="331" spans="1:8" ht="15.6" customHeight="1">
      <c r="A331" s="220" t="s">
        <v>2518</v>
      </c>
      <c r="B331" s="220" t="s">
        <v>2519</v>
      </c>
      <c r="C331" s="220">
        <v>1</v>
      </c>
      <c r="D331" s="220">
        <v>1</v>
      </c>
      <c r="E331" s="220">
        <v>1752</v>
      </c>
      <c r="F331" s="220">
        <v>1752</v>
      </c>
      <c r="G331" s="305">
        <f t="shared" si="12"/>
        <v>1753</v>
      </c>
      <c r="H331" s="305">
        <f t="shared" si="13"/>
        <v>1753</v>
      </c>
    </row>
    <row r="332" spans="1:8" ht="15.6" customHeight="1">
      <c r="A332" s="220" t="s">
        <v>2520</v>
      </c>
      <c r="B332" s="220" t="s">
        <v>2521</v>
      </c>
      <c r="C332" s="220"/>
      <c r="D332" s="220"/>
      <c r="E332" s="220"/>
      <c r="F332" s="220"/>
      <c r="G332" s="305">
        <f t="shared" si="12"/>
        <v>0</v>
      </c>
      <c r="H332" s="305">
        <f t="shared" si="13"/>
        <v>0</v>
      </c>
    </row>
    <row r="333" spans="1:8" ht="15.6" customHeight="1">
      <c r="A333" s="220" t="s">
        <v>2522</v>
      </c>
      <c r="B333" s="220" t="s">
        <v>2523</v>
      </c>
      <c r="C333" s="220">
        <v>0</v>
      </c>
      <c r="D333" s="220">
        <v>0</v>
      </c>
      <c r="E333" s="220">
        <v>5</v>
      </c>
      <c r="F333" s="220">
        <v>5</v>
      </c>
      <c r="G333" s="305">
        <f t="shared" si="12"/>
        <v>5</v>
      </c>
      <c r="H333" s="305">
        <f t="shared" si="13"/>
        <v>5</v>
      </c>
    </row>
    <row r="334" spans="1:8" ht="15.6" customHeight="1">
      <c r="A334" s="220" t="s">
        <v>2524</v>
      </c>
      <c r="B334" s="220" t="s">
        <v>2525</v>
      </c>
      <c r="C334" s="220">
        <v>8</v>
      </c>
      <c r="D334" s="220">
        <v>8</v>
      </c>
      <c r="E334" s="220">
        <v>2730</v>
      </c>
      <c r="F334" s="220">
        <v>2730</v>
      </c>
      <c r="G334" s="305">
        <f t="shared" si="12"/>
        <v>2738</v>
      </c>
      <c r="H334" s="305">
        <f t="shared" si="13"/>
        <v>2738</v>
      </c>
    </row>
    <row r="335" spans="1:8" ht="15.6" customHeight="1">
      <c r="A335" s="220" t="s">
        <v>2526</v>
      </c>
      <c r="B335" s="220" t="s">
        <v>2527</v>
      </c>
      <c r="C335" s="220">
        <v>0</v>
      </c>
      <c r="D335" s="220">
        <v>0</v>
      </c>
      <c r="E335" s="220">
        <v>2</v>
      </c>
      <c r="F335" s="220">
        <v>2</v>
      </c>
      <c r="G335" s="305">
        <f t="shared" si="12"/>
        <v>2</v>
      </c>
      <c r="H335" s="305">
        <f t="shared" si="13"/>
        <v>2</v>
      </c>
    </row>
    <row r="336" spans="1:8" ht="15.6" customHeight="1">
      <c r="A336" s="220" t="s">
        <v>2528</v>
      </c>
      <c r="B336" s="220" t="s">
        <v>2529</v>
      </c>
      <c r="C336" s="220"/>
      <c r="D336" s="220"/>
      <c r="E336" s="220"/>
      <c r="F336" s="220"/>
      <c r="G336" s="305">
        <f t="shared" si="12"/>
        <v>0</v>
      </c>
      <c r="H336" s="305">
        <f t="shared" si="13"/>
        <v>0</v>
      </c>
    </row>
    <row r="337" spans="1:8" ht="15.6" customHeight="1">
      <c r="A337" s="220" t="s">
        <v>2530</v>
      </c>
      <c r="B337" s="220" t="s">
        <v>2531</v>
      </c>
      <c r="C337" s="220">
        <v>0</v>
      </c>
      <c r="D337" s="220">
        <v>0</v>
      </c>
      <c r="E337" s="220">
        <v>474</v>
      </c>
      <c r="F337" s="220">
        <v>474</v>
      </c>
      <c r="G337" s="305">
        <f t="shared" si="12"/>
        <v>474</v>
      </c>
      <c r="H337" s="305">
        <f t="shared" si="13"/>
        <v>474</v>
      </c>
    </row>
    <row r="338" spans="1:8" ht="15.6" customHeight="1">
      <c r="A338" s="220" t="s">
        <v>2532</v>
      </c>
      <c r="B338" s="220" t="s">
        <v>2533</v>
      </c>
      <c r="C338" s="220">
        <v>0</v>
      </c>
      <c r="D338" s="220">
        <v>0</v>
      </c>
      <c r="E338" s="220">
        <v>514</v>
      </c>
      <c r="F338" s="220">
        <v>514</v>
      </c>
      <c r="G338" s="305">
        <f t="shared" si="12"/>
        <v>514</v>
      </c>
      <c r="H338" s="305">
        <f t="shared" si="13"/>
        <v>514</v>
      </c>
    </row>
    <row r="339" spans="1:8" ht="15.6" customHeight="1">
      <c r="A339" s="220" t="s">
        <v>2534</v>
      </c>
      <c r="B339" s="220" t="s">
        <v>2535</v>
      </c>
      <c r="C339" s="220">
        <v>0</v>
      </c>
      <c r="D339" s="220">
        <v>0</v>
      </c>
      <c r="E339" s="220">
        <v>492</v>
      </c>
      <c r="F339" s="220">
        <v>492</v>
      </c>
      <c r="G339" s="305">
        <f t="shared" si="12"/>
        <v>492</v>
      </c>
      <c r="H339" s="305">
        <f t="shared" si="13"/>
        <v>492</v>
      </c>
    </row>
    <row r="340" spans="1:8" ht="15.6" customHeight="1">
      <c r="A340" s="220" t="s">
        <v>2536</v>
      </c>
      <c r="B340" s="220" t="s">
        <v>2537</v>
      </c>
      <c r="C340" s="220">
        <v>5</v>
      </c>
      <c r="D340" s="220">
        <v>5</v>
      </c>
      <c r="E340" s="220">
        <v>1869</v>
      </c>
      <c r="F340" s="220">
        <v>1869</v>
      </c>
      <c r="G340" s="305">
        <f t="shared" si="12"/>
        <v>1874</v>
      </c>
      <c r="H340" s="305">
        <f t="shared" si="13"/>
        <v>1874</v>
      </c>
    </row>
    <row r="341" spans="1:8" ht="15.6" customHeight="1">
      <c r="A341" s="220" t="s">
        <v>2538</v>
      </c>
      <c r="B341" s="220" t="s">
        <v>2539</v>
      </c>
      <c r="C341" s="220">
        <v>1</v>
      </c>
      <c r="D341" s="220">
        <v>1</v>
      </c>
      <c r="E341" s="220">
        <v>496</v>
      </c>
      <c r="F341" s="220">
        <v>496</v>
      </c>
      <c r="G341" s="305">
        <f t="shared" si="12"/>
        <v>497</v>
      </c>
      <c r="H341" s="305">
        <f t="shared" si="13"/>
        <v>497</v>
      </c>
    </row>
    <row r="342" spans="1:8" ht="15.6" customHeight="1">
      <c r="A342" s="220" t="s">
        <v>2540</v>
      </c>
      <c r="B342" s="220" t="s">
        <v>2541</v>
      </c>
      <c r="C342" s="220">
        <v>0</v>
      </c>
      <c r="D342" s="220">
        <v>0</v>
      </c>
      <c r="E342" s="220">
        <v>27078</v>
      </c>
      <c r="F342" s="220">
        <v>27078</v>
      </c>
      <c r="G342" s="305">
        <f t="shared" si="12"/>
        <v>27078</v>
      </c>
      <c r="H342" s="305">
        <f t="shared" si="13"/>
        <v>27078</v>
      </c>
    </row>
    <row r="343" spans="1:8" ht="15.6" customHeight="1">
      <c r="A343" s="220" t="s">
        <v>2542</v>
      </c>
      <c r="B343" s="220" t="s">
        <v>2543</v>
      </c>
      <c r="C343" s="220">
        <v>0</v>
      </c>
      <c r="D343" s="220">
        <v>0</v>
      </c>
      <c r="E343" s="220">
        <v>5421</v>
      </c>
      <c r="F343" s="220">
        <v>5421</v>
      </c>
      <c r="G343" s="305">
        <f t="shared" si="12"/>
        <v>5421</v>
      </c>
      <c r="H343" s="305">
        <f t="shared" si="13"/>
        <v>5421</v>
      </c>
    </row>
    <row r="344" spans="1:8" ht="15.6" customHeight="1">
      <c r="A344" s="220" t="s">
        <v>2544</v>
      </c>
      <c r="B344" s="220" t="s">
        <v>2545</v>
      </c>
      <c r="C344" s="220">
        <v>0</v>
      </c>
      <c r="D344" s="220">
        <v>0</v>
      </c>
      <c r="E344" s="220">
        <v>640</v>
      </c>
      <c r="F344" s="220">
        <v>640</v>
      </c>
      <c r="G344" s="305">
        <f t="shared" si="12"/>
        <v>640</v>
      </c>
      <c r="H344" s="305">
        <f t="shared" si="13"/>
        <v>640</v>
      </c>
    </row>
    <row r="345" spans="1:8" ht="15.6" customHeight="1">
      <c r="A345" s="220" t="s">
        <v>2546</v>
      </c>
      <c r="B345" s="220" t="s">
        <v>2547</v>
      </c>
      <c r="C345" s="220">
        <v>0</v>
      </c>
      <c r="D345" s="220">
        <v>0</v>
      </c>
      <c r="E345" s="220">
        <v>1</v>
      </c>
      <c r="F345" s="220">
        <v>1</v>
      </c>
      <c r="G345" s="305">
        <f t="shared" si="12"/>
        <v>1</v>
      </c>
      <c r="H345" s="305">
        <f t="shared" si="13"/>
        <v>1</v>
      </c>
    </row>
    <row r="346" spans="1:8" ht="15.6" customHeight="1">
      <c r="A346" s="220" t="s">
        <v>2548</v>
      </c>
      <c r="B346" s="220" t="s">
        <v>2549</v>
      </c>
      <c r="C346" s="220">
        <v>2</v>
      </c>
      <c r="D346" s="220">
        <v>2</v>
      </c>
      <c r="E346" s="220">
        <v>252</v>
      </c>
      <c r="F346" s="220">
        <v>252</v>
      </c>
      <c r="G346" s="305">
        <f t="shared" si="12"/>
        <v>254</v>
      </c>
      <c r="H346" s="305">
        <f t="shared" si="13"/>
        <v>254</v>
      </c>
    </row>
    <row r="347" spans="1:8" ht="15.6" customHeight="1">
      <c r="A347" s="220" t="s">
        <v>2550</v>
      </c>
      <c r="B347" s="220" t="s">
        <v>2551</v>
      </c>
      <c r="C347" s="220">
        <v>2</v>
      </c>
      <c r="D347" s="220">
        <v>2</v>
      </c>
      <c r="E347" s="220">
        <v>326</v>
      </c>
      <c r="F347" s="220">
        <v>326</v>
      </c>
      <c r="G347" s="305">
        <f t="shared" si="12"/>
        <v>328</v>
      </c>
      <c r="H347" s="305">
        <f t="shared" si="13"/>
        <v>328</v>
      </c>
    </row>
    <row r="348" spans="1:8" ht="15.6" customHeight="1">
      <c r="A348" s="220" t="s">
        <v>2552</v>
      </c>
      <c r="B348" s="220" t="s">
        <v>2553</v>
      </c>
      <c r="C348" s="220">
        <v>211</v>
      </c>
      <c r="D348" s="220">
        <v>211</v>
      </c>
      <c r="E348" s="220">
        <v>10480</v>
      </c>
      <c r="F348" s="220">
        <v>10480</v>
      </c>
      <c r="G348" s="305">
        <f t="shared" si="12"/>
        <v>10691</v>
      </c>
      <c r="H348" s="305">
        <f t="shared" si="13"/>
        <v>10691</v>
      </c>
    </row>
    <row r="349" spans="1:8" ht="15.6" customHeight="1">
      <c r="A349" s="220" t="s">
        <v>2554</v>
      </c>
      <c r="B349" s="220" t="s">
        <v>2555</v>
      </c>
      <c r="C349" s="220">
        <v>20</v>
      </c>
      <c r="D349" s="220">
        <v>20</v>
      </c>
      <c r="E349" s="220">
        <v>173</v>
      </c>
      <c r="F349" s="220">
        <v>173</v>
      </c>
      <c r="G349" s="305">
        <f t="shared" si="12"/>
        <v>193</v>
      </c>
      <c r="H349" s="305">
        <f t="shared" si="13"/>
        <v>193</v>
      </c>
    </row>
    <row r="350" spans="1:8" ht="15.6" customHeight="1">
      <c r="A350" s="220" t="s">
        <v>2556</v>
      </c>
      <c r="B350" s="220" t="s">
        <v>2557</v>
      </c>
      <c r="C350" s="220">
        <v>4</v>
      </c>
      <c r="D350" s="220">
        <v>4</v>
      </c>
      <c r="E350" s="220">
        <v>3136</v>
      </c>
      <c r="F350" s="220">
        <v>3136</v>
      </c>
      <c r="G350" s="305">
        <f t="shared" si="12"/>
        <v>3140</v>
      </c>
      <c r="H350" s="305">
        <f t="shared" si="13"/>
        <v>3140</v>
      </c>
    </row>
    <row r="351" spans="1:8" ht="15.6" customHeight="1">
      <c r="A351" s="220" t="s">
        <v>2558</v>
      </c>
      <c r="B351" s="220" t="s">
        <v>2559</v>
      </c>
      <c r="C351" s="220">
        <v>1</v>
      </c>
      <c r="D351" s="220">
        <v>1</v>
      </c>
      <c r="E351" s="220">
        <v>571</v>
      </c>
      <c r="F351" s="220">
        <v>571</v>
      </c>
      <c r="G351" s="305">
        <f t="shared" si="12"/>
        <v>572</v>
      </c>
      <c r="H351" s="305">
        <f t="shared" si="13"/>
        <v>572</v>
      </c>
    </row>
    <row r="352" spans="1:8" ht="15.6" customHeight="1">
      <c r="A352" s="220" t="s">
        <v>2560</v>
      </c>
      <c r="B352" s="220" t="s">
        <v>2561</v>
      </c>
      <c r="C352" s="220">
        <v>5</v>
      </c>
      <c r="D352" s="220">
        <v>5</v>
      </c>
      <c r="E352" s="220">
        <v>59900</v>
      </c>
      <c r="F352" s="220">
        <v>59900</v>
      </c>
      <c r="G352" s="305">
        <f t="shared" si="12"/>
        <v>59905</v>
      </c>
      <c r="H352" s="305">
        <f t="shared" si="13"/>
        <v>59905</v>
      </c>
    </row>
    <row r="353" spans="1:8" ht="15.6" customHeight="1">
      <c r="A353" s="220" t="s">
        <v>2562</v>
      </c>
      <c r="B353" s="220" t="s">
        <v>2563</v>
      </c>
      <c r="C353" s="220">
        <v>87</v>
      </c>
      <c r="D353" s="220">
        <v>87</v>
      </c>
      <c r="E353" s="220">
        <v>13614</v>
      </c>
      <c r="F353" s="220">
        <v>13614</v>
      </c>
      <c r="G353" s="305">
        <f t="shared" si="12"/>
        <v>13701</v>
      </c>
      <c r="H353" s="305">
        <f t="shared" si="13"/>
        <v>13701</v>
      </c>
    </row>
    <row r="354" spans="1:8" ht="15.6" customHeight="1">
      <c r="A354" s="220" t="s">
        <v>2564</v>
      </c>
      <c r="B354" s="220" t="s">
        <v>2565</v>
      </c>
      <c r="C354" s="220">
        <v>0</v>
      </c>
      <c r="D354" s="220">
        <v>0</v>
      </c>
      <c r="E354" s="220">
        <v>8</v>
      </c>
      <c r="F354" s="220">
        <v>8</v>
      </c>
      <c r="G354" s="305">
        <f t="shared" si="12"/>
        <v>8</v>
      </c>
      <c r="H354" s="305">
        <f t="shared" si="13"/>
        <v>8</v>
      </c>
    </row>
    <row r="355" spans="1:8" ht="15.6" customHeight="1">
      <c r="A355" s="220" t="s">
        <v>2566</v>
      </c>
      <c r="B355" s="220" t="s">
        <v>2567</v>
      </c>
      <c r="C355" s="220">
        <v>0</v>
      </c>
      <c r="D355" s="220">
        <v>0</v>
      </c>
      <c r="E355" s="220">
        <v>35</v>
      </c>
      <c r="F355" s="220">
        <v>35</v>
      </c>
      <c r="G355" s="305">
        <f t="shared" si="12"/>
        <v>35</v>
      </c>
      <c r="H355" s="305">
        <f t="shared" si="13"/>
        <v>35</v>
      </c>
    </row>
    <row r="356" spans="1:8" ht="15.6" customHeight="1">
      <c r="A356" s="220" t="s">
        <v>2568</v>
      </c>
      <c r="B356" s="220" t="s">
        <v>2569</v>
      </c>
      <c r="C356" s="220">
        <v>30</v>
      </c>
      <c r="D356" s="220">
        <v>30</v>
      </c>
      <c r="E356" s="220">
        <v>300</v>
      </c>
      <c r="F356" s="220">
        <v>300</v>
      </c>
      <c r="G356" s="305">
        <f t="shared" si="12"/>
        <v>330</v>
      </c>
      <c r="H356" s="305">
        <f t="shared" si="13"/>
        <v>330</v>
      </c>
    </row>
    <row r="357" spans="1:8" ht="15.6" customHeight="1">
      <c r="A357" s="220" t="s">
        <v>2570</v>
      </c>
      <c r="B357" s="220" t="s">
        <v>2571</v>
      </c>
      <c r="C357" s="220">
        <v>196</v>
      </c>
      <c r="D357" s="220">
        <v>196</v>
      </c>
      <c r="E357" s="220">
        <v>48684</v>
      </c>
      <c r="F357" s="220">
        <v>48684</v>
      </c>
      <c r="G357" s="305">
        <f t="shared" si="12"/>
        <v>48880</v>
      </c>
      <c r="H357" s="305">
        <f t="shared" si="13"/>
        <v>48880</v>
      </c>
    </row>
    <row r="358" spans="1:8" ht="15.6" customHeight="1">
      <c r="A358" s="220" t="s">
        <v>2572</v>
      </c>
      <c r="B358" s="220" t="s">
        <v>2573</v>
      </c>
      <c r="C358" s="220">
        <v>2812</v>
      </c>
      <c r="D358" s="220">
        <v>2812</v>
      </c>
      <c r="E358" s="220">
        <v>183359</v>
      </c>
      <c r="F358" s="220">
        <v>183359</v>
      </c>
      <c r="G358" s="305">
        <f t="shared" si="12"/>
        <v>186171</v>
      </c>
      <c r="H358" s="305">
        <f t="shared" si="13"/>
        <v>186171</v>
      </c>
    </row>
    <row r="359" spans="1:8" ht="15.6" customHeight="1">
      <c r="A359" s="220" t="s">
        <v>2574</v>
      </c>
      <c r="B359" s="220" t="s">
        <v>2575</v>
      </c>
      <c r="C359" s="220">
        <v>0</v>
      </c>
      <c r="D359" s="220">
        <v>0</v>
      </c>
      <c r="E359" s="220">
        <v>2</v>
      </c>
      <c r="F359" s="220">
        <v>2</v>
      </c>
      <c r="G359" s="305">
        <f t="shared" si="12"/>
        <v>2</v>
      </c>
      <c r="H359" s="305">
        <f t="shared" si="13"/>
        <v>2</v>
      </c>
    </row>
    <row r="360" spans="1:8" ht="15.6" customHeight="1">
      <c r="A360" s="220" t="s">
        <v>2576</v>
      </c>
      <c r="B360" s="220" t="s">
        <v>2577</v>
      </c>
      <c r="C360" s="220">
        <v>22</v>
      </c>
      <c r="D360" s="220">
        <v>22</v>
      </c>
      <c r="E360" s="220">
        <v>37436</v>
      </c>
      <c r="F360" s="220">
        <v>37436</v>
      </c>
      <c r="G360" s="305">
        <f t="shared" si="12"/>
        <v>37458</v>
      </c>
      <c r="H360" s="305">
        <f t="shared" si="13"/>
        <v>37458</v>
      </c>
    </row>
    <row r="361" spans="1:8" ht="15.6" customHeight="1">
      <c r="A361" s="220" t="s">
        <v>2578</v>
      </c>
      <c r="B361" s="220" t="s">
        <v>2579</v>
      </c>
      <c r="C361" s="220"/>
      <c r="D361" s="220"/>
      <c r="E361" s="220"/>
      <c r="F361" s="220"/>
      <c r="G361" s="305">
        <f t="shared" si="12"/>
        <v>0</v>
      </c>
      <c r="H361" s="305">
        <f t="shared" si="13"/>
        <v>0</v>
      </c>
    </row>
    <row r="362" spans="1:8" ht="15.6" customHeight="1">
      <c r="A362" s="220" t="s">
        <v>2580</v>
      </c>
      <c r="B362" s="220" t="s">
        <v>2581</v>
      </c>
      <c r="C362" s="220"/>
      <c r="D362" s="220"/>
      <c r="E362" s="220"/>
      <c r="F362" s="220"/>
      <c r="G362" s="305">
        <f t="shared" si="12"/>
        <v>0</v>
      </c>
      <c r="H362" s="305">
        <f t="shared" si="13"/>
        <v>0</v>
      </c>
    </row>
    <row r="363" spans="1:8" ht="15.6" customHeight="1">
      <c r="A363" s="220" t="s">
        <v>2582</v>
      </c>
      <c r="B363" s="220" t="s">
        <v>2583</v>
      </c>
      <c r="C363" s="220">
        <v>4</v>
      </c>
      <c r="D363" s="220">
        <v>4</v>
      </c>
      <c r="E363" s="220">
        <v>6298</v>
      </c>
      <c r="F363" s="220">
        <v>6298</v>
      </c>
      <c r="G363" s="305">
        <f t="shared" si="12"/>
        <v>6302</v>
      </c>
      <c r="H363" s="305">
        <f t="shared" si="13"/>
        <v>6302</v>
      </c>
    </row>
    <row r="364" spans="1:8" ht="15.6" customHeight="1">
      <c r="A364" s="220" t="s">
        <v>2584</v>
      </c>
      <c r="B364" s="220" t="s">
        <v>2585</v>
      </c>
      <c r="C364" s="220">
        <v>0</v>
      </c>
      <c r="D364" s="220">
        <v>0</v>
      </c>
      <c r="E364" s="220">
        <v>186</v>
      </c>
      <c r="F364" s="220">
        <v>186</v>
      </c>
      <c r="G364" s="305">
        <f t="shared" si="12"/>
        <v>186</v>
      </c>
      <c r="H364" s="305">
        <f t="shared" si="13"/>
        <v>186</v>
      </c>
    </row>
    <row r="365" spans="1:8" ht="15.6" customHeight="1">
      <c r="A365" s="220" t="s">
        <v>2586</v>
      </c>
      <c r="B365" s="220" t="s">
        <v>2587</v>
      </c>
      <c r="C365" s="220"/>
      <c r="D365" s="220"/>
      <c r="E365" s="220"/>
      <c r="F365" s="220"/>
      <c r="G365" s="305">
        <f t="shared" si="12"/>
        <v>0</v>
      </c>
      <c r="H365" s="305">
        <f t="shared" si="13"/>
        <v>0</v>
      </c>
    </row>
    <row r="366" spans="1:8" ht="15.6" customHeight="1">
      <c r="A366" s="220" t="s">
        <v>2588</v>
      </c>
      <c r="B366" s="220" t="s">
        <v>2589</v>
      </c>
      <c r="C366" s="220">
        <v>318</v>
      </c>
      <c r="D366" s="220">
        <v>318</v>
      </c>
      <c r="E366" s="220">
        <v>11375</v>
      </c>
      <c r="F366" s="220">
        <v>11375</v>
      </c>
      <c r="G366" s="305">
        <f t="shared" si="12"/>
        <v>11693</v>
      </c>
      <c r="H366" s="305">
        <f t="shared" si="13"/>
        <v>11693</v>
      </c>
    </row>
    <row r="367" spans="1:8" ht="15.6" customHeight="1">
      <c r="A367" s="220" t="s">
        <v>2590</v>
      </c>
      <c r="B367" s="220" t="s">
        <v>2591</v>
      </c>
      <c r="C367" s="220">
        <v>0</v>
      </c>
      <c r="D367" s="220">
        <v>0</v>
      </c>
      <c r="E367" s="220">
        <v>4</v>
      </c>
      <c r="F367" s="220">
        <v>4</v>
      </c>
      <c r="G367" s="305">
        <f t="shared" si="12"/>
        <v>4</v>
      </c>
      <c r="H367" s="305">
        <f t="shared" si="13"/>
        <v>4</v>
      </c>
    </row>
    <row r="368" spans="1:8" ht="15.6" customHeight="1">
      <c r="A368" s="220" t="s">
        <v>2592</v>
      </c>
      <c r="B368" s="220" t="s">
        <v>2593</v>
      </c>
      <c r="C368" s="220">
        <v>0</v>
      </c>
      <c r="D368" s="220">
        <v>0</v>
      </c>
      <c r="E368" s="220">
        <v>63</v>
      </c>
      <c r="F368" s="220">
        <v>63</v>
      </c>
      <c r="G368" s="305">
        <f t="shared" si="12"/>
        <v>63</v>
      </c>
      <c r="H368" s="305">
        <f t="shared" si="13"/>
        <v>63</v>
      </c>
    </row>
    <row r="369" spans="1:8" ht="15.6" customHeight="1">
      <c r="A369" s="220" t="s">
        <v>2594</v>
      </c>
      <c r="B369" s="220" t="s">
        <v>2595</v>
      </c>
      <c r="C369" s="220">
        <v>2</v>
      </c>
      <c r="D369" s="220">
        <v>2</v>
      </c>
      <c r="E369" s="220">
        <v>2747</v>
      </c>
      <c r="F369" s="220">
        <v>2747</v>
      </c>
      <c r="G369" s="305">
        <f t="shared" si="12"/>
        <v>2749</v>
      </c>
      <c r="H369" s="305">
        <f t="shared" si="13"/>
        <v>2749</v>
      </c>
    </row>
    <row r="370" spans="1:8" ht="15.6" customHeight="1">
      <c r="A370" s="220" t="s">
        <v>2596</v>
      </c>
      <c r="B370" s="220" t="s">
        <v>2597</v>
      </c>
      <c r="C370" s="220">
        <v>0</v>
      </c>
      <c r="D370" s="220">
        <v>0</v>
      </c>
      <c r="E370" s="220">
        <v>753</v>
      </c>
      <c r="F370" s="220">
        <v>753</v>
      </c>
      <c r="G370" s="305">
        <f t="shared" si="12"/>
        <v>753</v>
      </c>
      <c r="H370" s="305">
        <f t="shared" si="13"/>
        <v>753</v>
      </c>
    </row>
    <row r="371" spans="1:8" ht="15.6" customHeight="1">
      <c r="A371" s="220" t="s">
        <v>2598</v>
      </c>
      <c r="B371" s="220" t="s">
        <v>2599</v>
      </c>
      <c r="C371" s="220">
        <v>0</v>
      </c>
      <c r="D371" s="220">
        <v>0</v>
      </c>
      <c r="E371" s="220">
        <v>1239</v>
      </c>
      <c r="F371" s="220">
        <v>1239</v>
      </c>
      <c r="G371" s="305">
        <f t="shared" si="12"/>
        <v>1239</v>
      </c>
      <c r="H371" s="305">
        <f t="shared" si="13"/>
        <v>1239</v>
      </c>
    </row>
    <row r="372" spans="1:8" ht="15.6" customHeight="1">
      <c r="A372" s="220" t="s">
        <v>2600</v>
      </c>
      <c r="B372" s="220" t="s">
        <v>2601</v>
      </c>
      <c r="C372" s="220">
        <v>1</v>
      </c>
      <c r="D372" s="220">
        <v>1</v>
      </c>
      <c r="E372" s="220">
        <v>29047</v>
      </c>
      <c r="F372" s="220">
        <v>29047</v>
      </c>
      <c r="G372" s="305">
        <f t="shared" si="12"/>
        <v>29048</v>
      </c>
      <c r="H372" s="305">
        <f t="shared" si="13"/>
        <v>29048</v>
      </c>
    </row>
    <row r="373" spans="1:8" ht="15.6" customHeight="1">
      <c r="A373" s="220" t="s">
        <v>2602</v>
      </c>
      <c r="B373" s="220" t="s">
        <v>2603</v>
      </c>
      <c r="C373" s="220">
        <v>2</v>
      </c>
      <c r="D373" s="220">
        <v>2</v>
      </c>
      <c r="E373" s="220">
        <v>4903</v>
      </c>
      <c r="F373" s="220">
        <v>4903</v>
      </c>
      <c r="G373" s="305">
        <f t="shared" si="12"/>
        <v>4905</v>
      </c>
      <c r="H373" s="305">
        <f t="shared" si="13"/>
        <v>4905</v>
      </c>
    </row>
    <row r="374" spans="1:8" ht="15.6" customHeight="1">
      <c r="A374" s="220" t="s">
        <v>2604</v>
      </c>
      <c r="B374" s="220" t="s">
        <v>2605</v>
      </c>
      <c r="C374" s="220">
        <v>2</v>
      </c>
      <c r="D374" s="220">
        <v>2</v>
      </c>
      <c r="E374" s="220">
        <v>0</v>
      </c>
      <c r="F374" s="220">
        <v>0</v>
      </c>
      <c r="G374" s="305">
        <f t="shared" si="12"/>
        <v>2</v>
      </c>
      <c r="H374" s="305">
        <f t="shared" si="13"/>
        <v>2</v>
      </c>
    </row>
    <row r="375" spans="1:8" ht="15.6" customHeight="1">
      <c r="A375" s="220" t="s">
        <v>2606</v>
      </c>
      <c r="B375" s="220" t="s">
        <v>2607</v>
      </c>
      <c r="C375" s="220">
        <v>0</v>
      </c>
      <c r="D375" s="220">
        <v>0</v>
      </c>
      <c r="E375" s="220">
        <v>4982</v>
      </c>
      <c r="F375" s="220">
        <v>4982</v>
      </c>
      <c r="G375" s="305">
        <f t="shared" si="12"/>
        <v>4982</v>
      </c>
      <c r="H375" s="305">
        <f t="shared" si="13"/>
        <v>4982</v>
      </c>
    </row>
    <row r="376" spans="1:8" ht="15.6" customHeight="1">
      <c r="A376" s="220" t="s">
        <v>2608</v>
      </c>
      <c r="B376" s="220" t="s">
        <v>2609</v>
      </c>
      <c r="C376" s="220">
        <v>3</v>
      </c>
      <c r="D376" s="220">
        <v>3</v>
      </c>
      <c r="E376" s="220">
        <v>75</v>
      </c>
      <c r="F376" s="220">
        <v>75</v>
      </c>
      <c r="G376" s="305">
        <f t="shared" si="12"/>
        <v>78</v>
      </c>
      <c r="H376" s="305">
        <f t="shared" si="13"/>
        <v>78</v>
      </c>
    </row>
    <row r="377" spans="1:8" ht="15.6" customHeight="1">
      <c r="A377" s="220" t="s">
        <v>2610</v>
      </c>
      <c r="B377" s="220" t="s">
        <v>2611</v>
      </c>
      <c r="C377" s="220">
        <v>5</v>
      </c>
      <c r="D377" s="220">
        <v>5</v>
      </c>
      <c r="E377" s="220">
        <v>296</v>
      </c>
      <c r="F377" s="220">
        <v>296</v>
      </c>
      <c r="G377" s="305">
        <f t="shared" si="12"/>
        <v>301</v>
      </c>
      <c r="H377" s="305">
        <f t="shared" si="13"/>
        <v>301</v>
      </c>
    </row>
    <row r="378" spans="1:8" ht="15.6" customHeight="1">
      <c r="A378" s="220" t="s">
        <v>2612</v>
      </c>
      <c r="B378" s="220" t="s">
        <v>2613</v>
      </c>
      <c r="C378" s="220">
        <v>371</v>
      </c>
      <c r="D378" s="220">
        <v>371</v>
      </c>
      <c r="E378" s="220">
        <v>213031</v>
      </c>
      <c r="F378" s="220">
        <v>213031</v>
      </c>
      <c r="G378" s="305">
        <f t="shared" si="12"/>
        <v>213402</v>
      </c>
      <c r="H378" s="305">
        <f t="shared" si="13"/>
        <v>213402</v>
      </c>
    </row>
    <row r="379" spans="1:8" ht="15.6" customHeight="1">
      <c r="A379" s="220" t="s">
        <v>2614</v>
      </c>
      <c r="B379" s="220" t="s">
        <v>2615</v>
      </c>
      <c r="C379" s="220">
        <v>0</v>
      </c>
      <c r="D379" s="220"/>
      <c r="E379" s="220"/>
      <c r="F379" s="220"/>
      <c r="G379" s="305">
        <f t="shared" si="12"/>
        <v>0</v>
      </c>
      <c r="H379" s="305">
        <f t="shared" si="13"/>
        <v>0</v>
      </c>
    </row>
    <row r="380" spans="1:8" ht="15.6" customHeight="1">
      <c r="A380" s="220" t="s">
        <v>2616</v>
      </c>
      <c r="B380" s="220" t="s">
        <v>2617</v>
      </c>
      <c r="C380" s="220">
        <v>0</v>
      </c>
      <c r="D380" s="220">
        <v>0</v>
      </c>
      <c r="E380" s="220">
        <v>3131</v>
      </c>
      <c r="F380" s="220">
        <v>3131</v>
      </c>
      <c r="G380" s="305">
        <f t="shared" si="12"/>
        <v>3131</v>
      </c>
      <c r="H380" s="305">
        <f t="shared" si="13"/>
        <v>3131</v>
      </c>
    </row>
    <row r="381" spans="1:8" ht="15.6" customHeight="1">
      <c r="A381" s="220" t="s">
        <v>2618</v>
      </c>
      <c r="B381" s="220" t="s">
        <v>2619</v>
      </c>
      <c r="C381" s="220">
        <v>0</v>
      </c>
      <c r="D381" s="220">
        <v>0</v>
      </c>
      <c r="E381" s="220">
        <v>930</v>
      </c>
      <c r="F381" s="220">
        <v>930</v>
      </c>
      <c r="G381" s="305">
        <f t="shared" si="12"/>
        <v>930</v>
      </c>
      <c r="H381" s="305">
        <f t="shared" si="13"/>
        <v>930</v>
      </c>
    </row>
    <row r="382" spans="1:8" ht="15.6" customHeight="1">
      <c r="A382" s="220" t="s">
        <v>2620</v>
      </c>
      <c r="B382" s="220" t="s">
        <v>2621</v>
      </c>
      <c r="C382" s="220">
        <v>0</v>
      </c>
      <c r="D382" s="220">
        <v>0</v>
      </c>
      <c r="E382" s="220">
        <v>3570</v>
      </c>
      <c r="F382" s="220">
        <v>3570</v>
      </c>
      <c r="G382" s="305">
        <f t="shared" si="12"/>
        <v>3570</v>
      </c>
      <c r="H382" s="305">
        <f t="shared" si="13"/>
        <v>3570</v>
      </c>
    </row>
    <row r="383" spans="1:8" ht="15.6" customHeight="1">
      <c r="A383" s="220" t="s">
        <v>2622</v>
      </c>
      <c r="B383" s="220" t="s">
        <v>2623</v>
      </c>
      <c r="C383" s="220">
        <v>0</v>
      </c>
      <c r="D383" s="220">
        <v>0</v>
      </c>
      <c r="E383" s="220">
        <v>29</v>
      </c>
      <c r="F383" s="220">
        <v>29</v>
      </c>
      <c r="G383" s="305">
        <f t="shared" si="12"/>
        <v>29</v>
      </c>
      <c r="H383" s="305">
        <f t="shared" si="13"/>
        <v>29</v>
      </c>
    </row>
    <row r="384" spans="1:8" ht="15.6" customHeight="1">
      <c r="A384" s="220" t="s">
        <v>2624</v>
      </c>
      <c r="B384" s="220" t="s">
        <v>2625</v>
      </c>
      <c r="C384" s="220">
        <v>0</v>
      </c>
      <c r="D384" s="220">
        <v>0</v>
      </c>
      <c r="E384" s="220">
        <v>2</v>
      </c>
      <c r="F384" s="220">
        <v>2</v>
      </c>
      <c r="G384" s="305">
        <f t="shared" si="12"/>
        <v>2</v>
      </c>
      <c r="H384" s="305">
        <f t="shared" si="13"/>
        <v>2</v>
      </c>
    </row>
    <row r="385" spans="1:8" ht="15.6" customHeight="1">
      <c r="A385" s="220" t="s">
        <v>2626</v>
      </c>
      <c r="B385" s="220" t="s">
        <v>2627</v>
      </c>
      <c r="C385" s="220">
        <v>0</v>
      </c>
      <c r="D385" s="220">
        <v>0</v>
      </c>
      <c r="E385" s="220">
        <v>118</v>
      </c>
      <c r="F385" s="220">
        <v>118</v>
      </c>
      <c r="G385" s="305">
        <f t="shared" si="12"/>
        <v>118</v>
      </c>
      <c r="H385" s="305">
        <f t="shared" si="13"/>
        <v>118</v>
      </c>
    </row>
    <row r="386" spans="1:8" ht="15.6" customHeight="1">
      <c r="A386" s="220" t="s">
        <v>2628</v>
      </c>
      <c r="B386" s="220" t="s">
        <v>2629</v>
      </c>
      <c r="C386" s="220">
        <v>0</v>
      </c>
      <c r="D386" s="220">
        <v>0</v>
      </c>
      <c r="E386" s="220">
        <v>205</v>
      </c>
      <c r="F386" s="220">
        <v>205</v>
      </c>
      <c r="G386" s="305">
        <f t="shared" si="12"/>
        <v>205</v>
      </c>
      <c r="H386" s="305">
        <f t="shared" si="13"/>
        <v>205</v>
      </c>
    </row>
    <row r="387" spans="1:8" ht="15.6" customHeight="1">
      <c r="A387" s="220" t="s">
        <v>2630</v>
      </c>
      <c r="B387" s="220" t="s">
        <v>2631</v>
      </c>
      <c r="C387" s="220">
        <v>0</v>
      </c>
      <c r="D387" s="220">
        <v>0</v>
      </c>
      <c r="E387" s="220">
        <v>390</v>
      </c>
      <c r="F387" s="220">
        <v>390</v>
      </c>
      <c r="G387" s="305">
        <f t="shared" si="12"/>
        <v>390</v>
      </c>
      <c r="H387" s="305">
        <f t="shared" si="13"/>
        <v>390</v>
      </c>
    </row>
    <row r="388" spans="1:8" ht="15.6" customHeight="1">
      <c r="A388" s="220" t="s">
        <v>2632</v>
      </c>
      <c r="B388" s="220" t="s">
        <v>2633</v>
      </c>
      <c r="C388" s="220">
        <v>2145</v>
      </c>
      <c r="D388" s="220">
        <v>2145</v>
      </c>
      <c r="E388" s="220">
        <v>12290</v>
      </c>
      <c r="F388" s="220">
        <v>12290</v>
      </c>
      <c r="G388" s="305">
        <f t="shared" si="12"/>
        <v>14435</v>
      </c>
      <c r="H388" s="305">
        <f t="shared" si="13"/>
        <v>14435</v>
      </c>
    </row>
    <row r="389" spans="1:8" ht="15.6" customHeight="1">
      <c r="A389" s="220" t="s">
        <v>2634</v>
      </c>
      <c r="B389" s="220" t="s">
        <v>2635</v>
      </c>
      <c r="C389" s="220">
        <v>0</v>
      </c>
      <c r="D389" s="220">
        <v>0</v>
      </c>
      <c r="E389" s="220">
        <v>4023</v>
      </c>
      <c r="F389" s="220">
        <v>4023</v>
      </c>
      <c r="G389" s="305">
        <f t="shared" si="12"/>
        <v>4023</v>
      </c>
      <c r="H389" s="305">
        <f t="shared" si="13"/>
        <v>4023</v>
      </c>
    </row>
    <row r="390" spans="1:8" ht="15.6" customHeight="1">
      <c r="A390" s="220" t="s">
        <v>2636</v>
      </c>
      <c r="B390" s="220" t="s">
        <v>2637</v>
      </c>
      <c r="C390" s="220">
        <v>1</v>
      </c>
      <c r="D390" s="220">
        <v>1</v>
      </c>
      <c r="E390" s="220">
        <v>0</v>
      </c>
      <c r="F390" s="220">
        <v>0</v>
      </c>
      <c r="G390" s="305">
        <f t="shared" si="12"/>
        <v>1</v>
      </c>
      <c r="H390" s="305">
        <f t="shared" si="13"/>
        <v>1</v>
      </c>
    </row>
    <row r="391" spans="1:8" ht="15.6" customHeight="1">
      <c r="A391" s="220" t="s">
        <v>2638</v>
      </c>
      <c r="B391" s="220" t="s">
        <v>2639</v>
      </c>
      <c r="C391" s="220">
        <v>1</v>
      </c>
      <c r="D391" s="220">
        <v>1</v>
      </c>
      <c r="E391" s="220">
        <v>0</v>
      </c>
      <c r="F391" s="220">
        <v>0</v>
      </c>
      <c r="G391" s="305">
        <f t="shared" ref="G391:G401" si="14">C391+E391</f>
        <v>1</v>
      </c>
      <c r="H391" s="305">
        <f t="shared" ref="H391:H401" si="15">D391+F391</f>
        <v>1</v>
      </c>
    </row>
    <row r="392" spans="1:8" ht="15.6" customHeight="1">
      <c r="A392" s="220" t="s">
        <v>2640</v>
      </c>
      <c r="B392" s="220" t="s">
        <v>2641</v>
      </c>
      <c r="C392" s="220">
        <v>0</v>
      </c>
      <c r="D392" s="220">
        <v>0</v>
      </c>
      <c r="E392" s="220">
        <v>1</v>
      </c>
      <c r="F392" s="220">
        <v>1</v>
      </c>
      <c r="G392" s="305">
        <f t="shared" si="14"/>
        <v>1</v>
      </c>
      <c r="H392" s="305">
        <f t="shared" si="15"/>
        <v>1</v>
      </c>
    </row>
    <row r="393" spans="1:8" ht="15.6" customHeight="1">
      <c r="A393" s="220" t="s">
        <v>2642</v>
      </c>
      <c r="B393" s="220" t="s">
        <v>2643</v>
      </c>
      <c r="C393" s="220">
        <v>0</v>
      </c>
      <c r="D393" s="220">
        <v>0</v>
      </c>
      <c r="E393" s="220">
        <v>1</v>
      </c>
      <c r="F393" s="220">
        <v>1</v>
      </c>
      <c r="G393" s="305">
        <f t="shared" si="14"/>
        <v>1</v>
      </c>
      <c r="H393" s="305">
        <f t="shared" si="15"/>
        <v>1</v>
      </c>
    </row>
    <row r="394" spans="1:8" ht="15.6" customHeight="1">
      <c r="A394" s="220" t="s">
        <v>2644</v>
      </c>
      <c r="B394" s="220" t="s">
        <v>2645</v>
      </c>
      <c r="C394" s="220">
        <v>9</v>
      </c>
      <c r="D394" s="220">
        <v>9</v>
      </c>
      <c r="E394" s="220">
        <v>30</v>
      </c>
      <c r="F394" s="220">
        <v>30</v>
      </c>
      <c r="G394" s="305">
        <f t="shared" si="14"/>
        <v>39</v>
      </c>
      <c r="H394" s="305">
        <f t="shared" si="15"/>
        <v>39</v>
      </c>
    </row>
    <row r="395" spans="1:8" ht="15.6" customHeight="1">
      <c r="A395" s="220" t="s">
        <v>2646</v>
      </c>
      <c r="B395" s="220" t="s">
        <v>2647</v>
      </c>
      <c r="C395" s="220">
        <v>0</v>
      </c>
      <c r="D395" s="220">
        <v>0</v>
      </c>
      <c r="E395" s="220">
        <v>12</v>
      </c>
      <c r="F395" s="220">
        <v>12</v>
      </c>
      <c r="G395" s="305">
        <f t="shared" si="14"/>
        <v>12</v>
      </c>
      <c r="H395" s="305">
        <f t="shared" si="15"/>
        <v>12</v>
      </c>
    </row>
    <row r="396" spans="1:8" ht="15.6" customHeight="1">
      <c r="A396" s="220" t="s">
        <v>2648</v>
      </c>
      <c r="B396" s="220" t="s">
        <v>2649</v>
      </c>
      <c r="C396" s="220">
        <v>5</v>
      </c>
      <c r="D396" s="220">
        <v>5</v>
      </c>
      <c r="E396" s="220">
        <v>0</v>
      </c>
      <c r="F396" s="220">
        <v>0</v>
      </c>
      <c r="G396" s="305">
        <f t="shared" si="14"/>
        <v>5</v>
      </c>
      <c r="H396" s="305">
        <f t="shared" si="15"/>
        <v>5</v>
      </c>
    </row>
    <row r="397" spans="1:8" ht="15.6" customHeight="1">
      <c r="A397" s="220" t="s">
        <v>2650</v>
      </c>
      <c r="B397" s="220" t="s">
        <v>2651</v>
      </c>
      <c r="C397" s="220">
        <v>1</v>
      </c>
      <c r="D397" s="220">
        <v>1</v>
      </c>
      <c r="E397" s="220">
        <v>0</v>
      </c>
      <c r="F397" s="220">
        <v>0</v>
      </c>
      <c r="G397" s="305">
        <f t="shared" si="14"/>
        <v>1</v>
      </c>
      <c r="H397" s="305">
        <f t="shared" si="15"/>
        <v>1</v>
      </c>
    </row>
    <row r="398" spans="1:8" ht="15.6" customHeight="1">
      <c r="A398" s="220" t="s">
        <v>2652</v>
      </c>
      <c r="B398" s="220" t="s">
        <v>2653</v>
      </c>
      <c r="C398" s="220">
        <v>0</v>
      </c>
      <c r="D398" s="220">
        <v>0</v>
      </c>
      <c r="E398" s="220">
        <v>1</v>
      </c>
      <c r="F398" s="220">
        <v>1</v>
      </c>
      <c r="G398" s="305">
        <f t="shared" si="14"/>
        <v>1</v>
      </c>
      <c r="H398" s="305">
        <f t="shared" si="15"/>
        <v>1</v>
      </c>
    </row>
    <row r="399" spans="1:8" ht="15.6" customHeight="1">
      <c r="A399" s="220" t="s">
        <v>2654</v>
      </c>
      <c r="B399" s="220" t="s">
        <v>2381</v>
      </c>
      <c r="C399" s="220">
        <v>711</v>
      </c>
      <c r="D399" s="220">
        <v>711</v>
      </c>
      <c r="E399" s="220">
        <v>271</v>
      </c>
      <c r="F399" s="220">
        <v>271</v>
      </c>
      <c r="G399" s="305">
        <f t="shared" si="14"/>
        <v>982</v>
      </c>
      <c r="H399" s="305">
        <f t="shared" si="15"/>
        <v>982</v>
      </c>
    </row>
    <row r="400" spans="1:8" ht="15.6" customHeight="1">
      <c r="A400" s="220" t="s">
        <v>2655</v>
      </c>
      <c r="B400" s="220" t="s">
        <v>2383</v>
      </c>
      <c r="C400" s="220">
        <v>8797</v>
      </c>
      <c r="D400" s="220">
        <v>8797</v>
      </c>
      <c r="E400" s="220">
        <v>35064</v>
      </c>
      <c r="F400" s="220">
        <v>35064</v>
      </c>
      <c r="G400" s="305">
        <f t="shared" si="14"/>
        <v>43861</v>
      </c>
      <c r="H400" s="305">
        <f t="shared" si="15"/>
        <v>43861</v>
      </c>
    </row>
    <row r="401" spans="1:8" ht="15.6" customHeight="1">
      <c r="A401" s="220" t="s">
        <v>2656</v>
      </c>
      <c r="B401" s="220" t="s">
        <v>2385</v>
      </c>
      <c r="C401" s="371">
        <v>4</v>
      </c>
      <c r="D401" s="371">
        <v>4</v>
      </c>
      <c r="E401" s="371">
        <v>0</v>
      </c>
      <c r="F401" s="371">
        <v>0</v>
      </c>
      <c r="G401" s="371">
        <f t="shared" si="14"/>
        <v>4</v>
      </c>
      <c r="H401" s="371">
        <f t="shared" si="15"/>
        <v>4</v>
      </c>
    </row>
    <row r="402" spans="1:8" ht="15.6" customHeight="1">
      <c r="A402" s="136">
        <v>241022</v>
      </c>
      <c r="B402" s="220" t="s">
        <v>3519</v>
      </c>
      <c r="C402" s="371">
        <v>0</v>
      </c>
      <c r="D402" s="371">
        <v>0</v>
      </c>
      <c r="E402" s="371">
        <v>9</v>
      </c>
      <c r="F402" s="371">
        <v>9</v>
      </c>
      <c r="G402" s="371">
        <v>9</v>
      </c>
      <c r="H402" s="371">
        <v>9</v>
      </c>
    </row>
    <row r="403" spans="1:8" ht="15.6" customHeight="1">
      <c r="A403" s="136">
        <v>241026</v>
      </c>
      <c r="B403" s="220" t="s">
        <v>3520</v>
      </c>
      <c r="C403" s="371">
        <v>0</v>
      </c>
      <c r="D403" s="371">
        <v>0</v>
      </c>
      <c r="E403" s="371">
        <v>29</v>
      </c>
      <c r="F403" s="371">
        <v>29</v>
      </c>
      <c r="G403" s="371">
        <v>29</v>
      </c>
      <c r="H403" s="371">
        <v>29</v>
      </c>
    </row>
    <row r="404" spans="1:8" ht="15.6" customHeight="1">
      <c r="A404" s="136">
        <v>260076</v>
      </c>
      <c r="B404" s="220" t="s">
        <v>3521</v>
      </c>
      <c r="C404" s="371">
        <v>2</v>
      </c>
      <c r="D404" s="371">
        <v>2</v>
      </c>
      <c r="E404" s="371">
        <v>581</v>
      </c>
      <c r="F404" s="371">
        <v>581</v>
      </c>
      <c r="G404" s="371">
        <v>583</v>
      </c>
      <c r="H404" s="371">
        <v>583</v>
      </c>
    </row>
    <row r="405" spans="1:8" ht="15.6" customHeight="1">
      <c r="A405" s="136" t="s">
        <v>3522</v>
      </c>
      <c r="B405" s="220" t="s">
        <v>3523</v>
      </c>
      <c r="C405" s="371">
        <v>1</v>
      </c>
      <c r="D405" s="371">
        <v>1</v>
      </c>
      <c r="E405" s="371">
        <v>1</v>
      </c>
      <c r="F405" s="371">
        <v>1</v>
      </c>
      <c r="G405" s="371">
        <v>2</v>
      </c>
      <c r="H405" s="371">
        <v>2</v>
      </c>
    </row>
    <row r="406" spans="1:8" ht="15.6" customHeight="1">
      <c r="A406" s="136" t="s">
        <v>3524</v>
      </c>
      <c r="B406" s="220" t="s">
        <v>3525</v>
      </c>
      <c r="C406" s="371">
        <v>0</v>
      </c>
      <c r="D406" s="371">
        <v>0</v>
      </c>
      <c r="E406" s="371">
        <v>10</v>
      </c>
      <c r="F406" s="371">
        <v>10</v>
      </c>
      <c r="G406" s="371">
        <v>10</v>
      </c>
      <c r="H406" s="371">
        <v>10</v>
      </c>
    </row>
    <row r="407" spans="1:8" ht="15.6" customHeight="1">
      <c r="A407" s="136" t="s">
        <v>3526</v>
      </c>
      <c r="B407" s="220" t="s">
        <v>3527</v>
      </c>
      <c r="C407" s="371">
        <v>0</v>
      </c>
      <c r="D407" s="371">
        <v>0</v>
      </c>
      <c r="E407" s="371">
        <v>33</v>
      </c>
      <c r="F407" s="371">
        <v>33</v>
      </c>
      <c r="G407" s="371">
        <v>33</v>
      </c>
      <c r="H407" s="371">
        <v>33</v>
      </c>
    </row>
    <row r="408" spans="1:8" ht="15.6" customHeight="1">
      <c r="A408" s="136" t="s">
        <v>3528</v>
      </c>
      <c r="B408" s="220" t="s">
        <v>3529</v>
      </c>
      <c r="C408" s="371">
        <v>0</v>
      </c>
      <c r="D408" s="371">
        <v>0</v>
      </c>
      <c r="E408" s="371">
        <v>2</v>
      </c>
      <c r="F408" s="371">
        <v>2</v>
      </c>
      <c r="G408" s="371">
        <v>2</v>
      </c>
      <c r="H408" s="371">
        <v>2</v>
      </c>
    </row>
    <row r="409" spans="1:8" ht="15.6" customHeight="1">
      <c r="A409" s="136" t="s">
        <v>3530</v>
      </c>
      <c r="B409" s="220" t="s">
        <v>3531</v>
      </c>
      <c r="C409" s="371">
        <v>3</v>
      </c>
      <c r="D409" s="371">
        <v>3</v>
      </c>
      <c r="E409" s="371">
        <v>0</v>
      </c>
      <c r="F409" s="371">
        <v>0</v>
      </c>
      <c r="G409" s="371">
        <v>3</v>
      </c>
      <c r="H409" s="371">
        <v>3</v>
      </c>
    </row>
    <row r="410" spans="1:8" ht="15.6" customHeight="1">
      <c r="A410" s="136" t="s">
        <v>3532</v>
      </c>
      <c r="B410" s="220" t="s">
        <v>3533</v>
      </c>
      <c r="C410" s="371">
        <v>0</v>
      </c>
      <c r="D410" s="371">
        <v>0</v>
      </c>
      <c r="E410" s="371">
        <v>2</v>
      </c>
      <c r="F410" s="371">
        <v>2</v>
      </c>
      <c r="G410" s="371">
        <v>2</v>
      </c>
      <c r="H410" s="371">
        <v>2</v>
      </c>
    </row>
    <row r="411" spans="1:8" ht="15.6" customHeight="1">
      <c r="A411" s="136" t="s">
        <v>3534</v>
      </c>
      <c r="B411" s="220" t="s">
        <v>3535</v>
      </c>
      <c r="C411" s="371">
        <v>0</v>
      </c>
      <c r="D411" s="371">
        <v>0</v>
      </c>
      <c r="E411" s="371">
        <v>3</v>
      </c>
      <c r="F411" s="371">
        <v>3</v>
      </c>
      <c r="G411" s="371">
        <v>3</v>
      </c>
      <c r="H411" s="371">
        <v>3</v>
      </c>
    </row>
    <row r="412" spans="1:8" ht="15.6" customHeight="1">
      <c r="A412" s="378" t="s">
        <v>3536</v>
      </c>
      <c r="B412" s="379" t="s">
        <v>3537</v>
      </c>
      <c r="C412" s="380">
        <v>0</v>
      </c>
      <c r="D412" s="380">
        <v>0</v>
      </c>
      <c r="E412" s="380">
        <v>2</v>
      </c>
      <c r="F412" s="380">
        <v>2</v>
      </c>
      <c r="G412" s="380">
        <v>2</v>
      </c>
      <c r="H412" s="380">
        <v>2</v>
      </c>
    </row>
    <row r="413" spans="1:8" ht="15.6" customHeight="1">
      <c r="A413" s="378" t="s">
        <v>3538</v>
      </c>
      <c r="B413" s="379" t="s">
        <v>3539</v>
      </c>
      <c r="C413" s="380">
        <v>0</v>
      </c>
      <c r="D413" s="380">
        <v>0</v>
      </c>
      <c r="E413" s="380">
        <v>4</v>
      </c>
      <c r="F413" s="380">
        <v>4</v>
      </c>
      <c r="G413" s="380">
        <v>4</v>
      </c>
      <c r="H413" s="380">
        <v>4</v>
      </c>
    </row>
    <row r="414" spans="1:8" ht="15.6" customHeight="1">
      <c r="A414" s="136" t="s">
        <v>3540</v>
      </c>
      <c r="B414" s="220" t="s">
        <v>3541</v>
      </c>
      <c r="C414" s="371">
        <v>0</v>
      </c>
      <c r="D414" s="371">
        <v>0</v>
      </c>
      <c r="E414" s="371">
        <v>25</v>
      </c>
      <c r="F414" s="371">
        <v>25</v>
      </c>
      <c r="G414" s="371">
        <v>25</v>
      </c>
      <c r="H414" s="371">
        <v>25</v>
      </c>
    </row>
    <row r="415" spans="1:8" ht="15.6" customHeight="1">
      <c r="A415" s="136" t="s">
        <v>3542</v>
      </c>
      <c r="B415" s="220" t="s">
        <v>3543</v>
      </c>
      <c r="C415" s="371">
        <v>0</v>
      </c>
      <c r="D415" s="371">
        <v>0</v>
      </c>
      <c r="E415" s="371">
        <v>20</v>
      </c>
      <c r="F415" s="371">
        <v>20</v>
      </c>
      <c r="G415" s="371">
        <v>20</v>
      </c>
      <c r="H415" s="371">
        <v>20</v>
      </c>
    </row>
    <row r="416" spans="1:8" ht="15.6" customHeight="1">
      <c r="A416" s="136" t="s">
        <v>3544</v>
      </c>
      <c r="B416" s="220" t="s">
        <v>3545</v>
      </c>
      <c r="C416" s="371">
        <v>0</v>
      </c>
      <c r="D416" s="371">
        <v>0</v>
      </c>
      <c r="E416" s="371">
        <v>130</v>
      </c>
      <c r="F416" s="371">
        <v>130</v>
      </c>
      <c r="G416" s="371">
        <v>130</v>
      </c>
      <c r="H416" s="371">
        <v>130</v>
      </c>
    </row>
    <row r="417" spans="1:8" ht="15.6" customHeight="1">
      <c r="A417" s="136" t="s">
        <v>3546</v>
      </c>
      <c r="B417" s="220" t="s">
        <v>3547</v>
      </c>
      <c r="C417" s="371">
        <v>0</v>
      </c>
      <c r="D417" s="371">
        <v>0</v>
      </c>
      <c r="E417" s="371">
        <v>3</v>
      </c>
      <c r="F417" s="371">
        <v>3</v>
      </c>
      <c r="G417" s="371">
        <v>3</v>
      </c>
      <c r="H417" s="371">
        <v>3</v>
      </c>
    </row>
    <row r="418" spans="1:8" ht="15.6" customHeight="1">
      <c r="A418" s="136" t="s">
        <v>3548</v>
      </c>
      <c r="B418" s="220" t="s">
        <v>3549</v>
      </c>
      <c r="C418" s="371">
        <v>0</v>
      </c>
      <c r="D418" s="371">
        <v>0</v>
      </c>
      <c r="E418" s="371">
        <v>370</v>
      </c>
      <c r="F418" s="371">
        <v>370</v>
      </c>
      <c r="G418" s="371">
        <v>370</v>
      </c>
      <c r="H418" s="371">
        <v>370</v>
      </c>
    </row>
    <row r="419" spans="1:8" ht="15.6" customHeight="1">
      <c r="A419" s="136" t="s">
        <v>3550</v>
      </c>
      <c r="B419" s="220" t="s">
        <v>3551</v>
      </c>
      <c r="C419" s="371">
        <v>0</v>
      </c>
      <c r="D419" s="371">
        <v>0</v>
      </c>
      <c r="E419" s="371">
        <v>131</v>
      </c>
      <c r="F419" s="371">
        <v>131</v>
      </c>
      <c r="G419" s="371">
        <v>131</v>
      </c>
      <c r="H419" s="371">
        <v>131</v>
      </c>
    </row>
    <row r="420" spans="1:8" ht="15.6" customHeight="1">
      <c r="A420" s="136" t="s">
        <v>3552</v>
      </c>
      <c r="B420" s="220" t="s">
        <v>3553</v>
      </c>
      <c r="C420" s="371">
        <v>1</v>
      </c>
      <c r="D420" s="371">
        <v>1</v>
      </c>
      <c r="E420" s="371">
        <v>459</v>
      </c>
      <c r="F420" s="371">
        <v>459</v>
      </c>
      <c r="G420" s="371">
        <v>460</v>
      </c>
      <c r="H420" s="371">
        <v>460</v>
      </c>
    </row>
    <row r="421" spans="1:8" ht="15.6" customHeight="1">
      <c r="A421" s="136" t="s">
        <v>3554</v>
      </c>
      <c r="B421" s="220" t="s">
        <v>3555</v>
      </c>
      <c r="C421" s="371">
        <v>74</v>
      </c>
      <c r="D421" s="371">
        <v>74</v>
      </c>
      <c r="E421" s="371">
        <v>64</v>
      </c>
      <c r="F421" s="371">
        <v>64</v>
      </c>
      <c r="G421" s="371">
        <v>138</v>
      </c>
      <c r="H421" s="371">
        <v>138</v>
      </c>
    </row>
    <row r="422" spans="1:8" ht="15.6" customHeight="1">
      <c r="A422" s="136" t="s">
        <v>3556</v>
      </c>
      <c r="B422" s="220" t="s">
        <v>3557</v>
      </c>
      <c r="C422" s="371">
        <v>0</v>
      </c>
      <c r="D422" s="371">
        <v>0</v>
      </c>
      <c r="E422" s="371">
        <v>9</v>
      </c>
      <c r="F422" s="371">
        <v>9</v>
      </c>
      <c r="G422" s="371">
        <v>9</v>
      </c>
      <c r="H422" s="371">
        <v>9</v>
      </c>
    </row>
    <row r="423" spans="1:8" ht="15.6" customHeight="1">
      <c r="A423" s="136" t="s">
        <v>3558</v>
      </c>
      <c r="B423" s="220" t="s">
        <v>3559</v>
      </c>
      <c r="C423" s="371">
        <v>0</v>
      </c>
      <c r="D423" s="371">
        <v>0</v>
      </c>
      <c r="E423" s="371">
        <v>152</v>
      </c>
      <c r="F423" s="371">
        <v>152</v>
      </c>
      <c r="G423" s="371">
        <v>152</v>
      </c>
      <c r="H423" s="371">
        <v>152</v>
      </c>
    </row>
    <row r="424" spans="1:8" ht="15.6" customHeight="1">
      <c r="A424" s="136" t="s">
        <v>3560</v>
      </c>
      <c r="B424" s="220" t="s">
        <v>3561</v>
      </c>
      <c r="C424" s="371">
        <v>0</v>
      </c>
      <c r="D424" s="371">
        <v>0</v>
      </c>
      <c r="E424" s="371">
        <v>11</v>
      </c>
      <c r="F424" s="371">
        <v>11</v>
      </c>
      <c r="G424" s="371">
        <v>11</v>
      </c>
      <c r="H424" s="371">
        <v>11</v>
      </c>
    </row>
    <row r="425" spans="1:8" ht="15.6" customHeight="1">
      <c r="A425" s="136" t="s">
        <v>3562</v>
      </c>
      <c r="B425" s="220" t="s">
        <v>3563</v>
      </c>
      <c r="C425" s="371">
        <v>1</v>
      </c>
      <c r="D425" s="371">
        <v>1</v>
      </c>
      <c r="E425" s="371">
        <v>2</v>
      </c>
      <c r="F425" s="371">
        <v>2</v>
      </c>
      <c r="G425" s="371">
        <v>3</v>
      </c>
      <c r="H425" s="371">
        <v>3</v>
      </c>
    </row>
    <row r="426" spans="1:8" ht="15.6" customHeight="1">
      <c r="A426" s="136" t="s">
        <v>3564</v>
      </c>
      <c r="B426" s="220" t="s">
        <v>3565</v>
      </c>
      <c r="C426" s="371">
        <v>0</v>
      </c>
      <c r="D426" s="371">
        <v>0</v>
      </c>
      <c r="E426" s="371">
        <v>2</v>
      </c>
      <c r="F426" s="371">
        <v>2</v>
      </c>
      <c r="G426" s="371">
        <v>2</v>
      </c>
      <c r="H426" s="371">
        <v>2</v>
      </c>
    </row>
    <row r="427" spans="1:8" ht="15.6" customHeight="1">
      <c r="A427" s="136" t="s">
        <v>3566</v>
      </c>
      <c r="B427" s="220" t="s">
        <v>3567</v>
      </c>
      <c r="C427" s="371">
        <v>0</v>
      </c>
      <c r="D427" s="371">
        <v>0</v>
      </c>
      <c r="E427" s="371">
        <v>1</v>
      </c>
      <c r="F427" s="371">
        <v>1</v>
      </c>
      <c r="G427" s="371">
        <v>1</v>
      </c>
      <c r="H427" s="371">
        <v>1</v>
      </c>
    </row>
    <row r="428" spans="1:8" ht="15.6" customHeight="1">
      <c r="A428" s="136" t="s">
        <v>3568</v>
      </c>
      <c r="B428" s="220" t="s">
        <v>3569</v>
      </c>
      <c r="C428" s="371">
        <v>0</v>
      </c>
      <c r="D428" s="371">
        <v>0</v>
      </c>
      <c r="E428" s="371">
        <v>22</v>
      </c>
      <c r="F428" s="371">
        <v>22</v>
      </c>
      <c r="G428" s="371">
        <v>22</v>
      </c>
      <c r="H428" s="371">
        <v>22</v>
      </c>
    </row>
    <row r="429" spans="1:8" ht="15.6" customHeight="1">
      <c r="A429" s="136" t="s">
        <v>3570</v>
      </c>
      <c r="B429" s="220" t="s">
        <v>3571</v>
      </c>
      <c r="C429" s="371">
        <v>0</v>
      </c>
      <c r="D429" s="371">
        <v>0</v>
      </c>
      <c r="E429" s="371">
        <v>3</v>
      </c>
      <c r="F429" s="371">
        <v>3</v>
      </c>
      <c r="G429" s="371">
        <v>3</v>
      </c>
      <c r="H429" s="371">
        <v>3</v>
      </c>
    </row>
    <row r="430" spans="1:8" ht="15.6" customHeight="1">
      <c r="A430" s="136" t="s">
        <v>3572</v>
      </c>
      <c r="B430" s="220" t="s">
        <v>3573</v>
      </c>
      <c r="C430" s="371">
        <v>0</v>
      </c>
      <c r="D430" s="371">
        <v>0</v>
      </c>
      <c r="E430" s="371">
        <v>4</v>
      </c>
      <c r="F430" s="371">
        <v>4</v>
      </c>
      <c r="G430" s="371">
        <v>4</v>
      </c>
      <c r="H430" s="371">
        <v>4</v>
      </c>
    </row>
    <row r="431" spans="1:8" ht="15.6" customHeight="1">
      <c r="A431" s="136" t="s">
        <v>3574</v>
      </c>
      <c r="B431" s="220" t="s">
        <v>3575</v>
      </c>
      <c r="C431" s="371">
        <v>0</v>
      </c>
      <c r="D431" s="371">
        <v>0</v>
      </c>
      <c r="E431" s="371">
        <v>5</v>
      </c>
      <c r="F431" s="371">
        <v>5</v>
      </c>
      <c r="G431" s="371">
        <v>5</v>
      </c>
      <c r="H431" s="371">
        <v>5</v>
      </c>
    </row>
    <row r="432" spans="1:8" ht="15.6" customHeight="1">
      <c r="A432" s="136" t="s">
        <v>3576</v>
      </c>
      <c r="B432" s="220" t="s">
        <v>3577</v>
      </c>
      <c r="C432" s="371">
        <v>0</v>
      </c>
      <c r="D432" s="371">
        <v>0</v>
      </c>
      <c r="E432" s="371">
        <v>3</v>
      </c>
      <c r="F432" s="371">
        <v>3</v>
      </c>
      <c r="G432" s="371">
        <v>3</v>
      </c>
      <c r="H432" s="371">
        <v>3</v>
      </c>
    </row>
    <row r="433" spans="1:8" ht="15.6" customHeight="1">
      <c r="A433" s="136" t="s">
        <v>3578</v>
      </c>
      <c r="B433" s="220" t="s">
        <v>3579</v>
      </c>
      <c r="C433" s="371">
        <v>0</v>
      </c>
      <c r="D433" s="371">
        <v>0</v>
      </c>
      <c r="E433" s="371">
        <v>1</v>
      </c>
      <c r="F433" s="371">
        <v>1</v>
      </c>
      <c r="G433" s="371">
        <v>1</v>
      </c>
      <c r="H433" s="371">
        <v>1</v>
      </c>
    </row>
    <row r="434" spans="1:8" ht="15.6" customHeight="1">
      <c r="A434" s="136" t="s">
        <v>3580</v>
      </c>
      <c r="B434" s="220" t="s">
        <v>3581</v>
      </c>
      <c r="C434" s="371">
        <v>0</v>
      </c>
      <c r="D434" s="371">
        <v>0</v>
      </c>
      <c r="E434" s="371">
        <v>11</v>
      </c>
      <c r="F434" s="371">
        <v>11</v>
      </c>
      <c r="G434" s="371">
        <v>11</v>
      </c>
      <c r="H434" s="371">
        <v>11</v>
      </c>
    </row>
    <row r="435" spans="1:8" ht="15.6" customHeight="1">
      <c r="A435" s="136" t="s">
        <v>3582</v>
      </c>
      <c r="B435" s="220" t="s">
        <v>3583</v>
      </c>
      <c r="C435" s="371">
        <v>0</v>
      </c>
      <c r="D435" s="371">
        <v>0</v>
      </c>
      <c r="E435" s="371">
        <v>22</v>
      </c>
      <c r="F435" s="371">
        <v>22</v>
      </c>
      <c r="G435" s="371">
        <v>22</v>
      </c>
      <c r="H435" s="371">
        <v>22</v>
      </c>
    </row>
    <row r="436" spans="1:8" ht="15.6" customHeight="1">
      <c r="A436" s="136" t="s">
        <v>3584</v>
      </c>
      <c r="B436" s="220" t="s">
        <v>3585</v>
      </c>
      <c r="C436" s="371">
        <v>0</v>
      </c>
      <c r="D436" s="371">
        <v>0</v>
      </c>
      <c r="E436" s="371">
        <v>4</v>
      </c>
      <c r="F436" s="371">
        <v>4</v>
      </c>
      <c r="G436" s="371">
        <v>4</v>
      </c>
      <c r="H436" s="371">
        <v>4</v>
      </c>
    </row>
    <row r="437" spans="1:8" ht="15.6" customHeight="1">
      <c r="A437" s="136" t="s">
        <v>3586</v>
      </c>
      <c r="B437" s="220" t="s">
        <v>3587</v>
      </c>
      <c r="C437" s="371">
        <v>65</v>
      </c>
      <c r="D437" s="371">
        <v>65</v>
      </c>
      <c r="E437" s="371">
        <v>99</v>
      </c>
      <c r="F437" s="371">
        <v>99</v>
      </c>
      <c r="G437" s="371">
        <v>164</v>
      </c>
      <c r="H437" s="371">
        <v>164</v>
      </c>
    </row>
    <row r="438" spans="1:8" ht="16.149999999999999" customHeight="1">
      <c r="A438" s="402">
        <v>260002</v>
      </c>
      <c r="B438" s="403" t="s">
        <v>3674</v>
      </c>
      <c r="C438" s="371">
        <v>0</v>
      </c>
      <c r="D438" s="371">
        <v>1</v>
      </c>
      <c r="E438" s="371">
        <v>0</v>
      </c>
      <c r="F438" s="371">
        <v>400</v>
      </c>
      <c r="G438" s="371">
        <f>C438+E438</f>
        <v>0</v>
      </c>
      <c r="H438" s="371">
        <f>D438+F438</f>
        <v>401</v>
      </c>
    </row>
    <row r="439" spans="1:8" ht="16.149999999999999" customHeight="1">
      <c r="A439" s="402" t="s">
        <v>3675</v>
      </c>
      <c r="B439" s="403" t="s">
        <v>2161</v>
      </c>
      <c r="C439" s="371">
        <v>0</v>
      </c>
      <c r="D439" s="371">
        <v>1</v>
      </c>
      <c r="E439" s="371">
        <v>0</v>
      </c>
      <c r="F439" s="371">
        <v>10</v>
      </c>
      <c r="G439" s="371">
        <f t="shared" ref="G439:G442" si="16">C439+E439</f>
        <v>0</v>
      </c>
      <c r="H439" s="371">
        <f t="shared" ref="H439:H442" si="17">D439+F439</f>
        <v>11</v>
      </c>
    </row>
    <row r="440" spans="1:8" ht="16.149999999999999" customHeight="1">
      <c r="A440" s="402" t="s">
        <v>3676</v>
      </c>
      <c r="B440" s="403" t="s">
        <v>2162</v>
      </c>
      <c r="C440" s="371">
        <v>0</v>
      </c>
      <c r="D440" s="371">
        <v>1</v>
      </c>
      <c r="E440" s="371">
        <v>0</v>
      </c>
      <c r="F440" s="371">
        <v>100</v>
      </c>
      <c r="G440" s="371">
        <f t="shared" si="16"/>
        <v>0</v>
      </c>
      <c r="H440" s="371">
        <f t="shared" si="17"/>
        <v>101</v>
      </c>
    </row>
    <row r="441" spans="1:8" ht="16.149999999999999" customHeight="1">
      <c r="A441" s="402" t="s">
        <v>3677</v>
      </c>
      <c r="B441" s="403" t="s">
        <v>2163</v>
      </c>
      <c r="C441" s="371">
        <v>0</v>
      </c>
      <c r="D441" s="371">
        <v>1</v>
      </c>
      <c r="E441" s="371">
        <v>0</v>
      </c>
      <c r="F441" s="371">
        <v>100</v>
      </c>
      <c r="G441" s="371">
        <f t="shared" si="16"/>
        <v>0</v>
      </c>
      <c r="H441" s="371">
        <f t="shared" si="17"/>
        <v>101</v>
      </c>
    </row>
    <row r="442" spans="1:8" ht="16.149999999999999" customHeight="1">
      <c r="A442" s="402" t="s">
        <v>3678</v>
      </c>
      <c r="B442" s="403" t="s">
        <v>3679</v>
      </c>
      <c r="C442" s="371">
        <v>0</v>
      </c>
      <c r="D442" s="371">
        <v>1</v>
      </c>
      <c r="E442" s="371">
        <v>0</v>
      </c>
      <c r="F442" s="371">
        <v>1</v>
      </c>
      <c r="G442" s="371">
        <f t="shared" si="16"/>
        <v>0</v>
      </c>
      <c r="H442" s="371">
        <f t="shared" si="17"/>
        <v>2</v>
      </c>
    </row>
    <row r="443" spans="1:8" ht="16.149999999999999" customHeight="1">
      <c r="A443" s="402" t="s">
        <v>3682</v>
      </c>
      <c r="B443" s="402" t="s">
        <v>3683</v>
      </c>
      <c r="C443" s="371">
        <v>0</v>
      </c>
      <c r="D443" s="371">
        <v>1</v>
      </c>
      <c r="E443" s="371">
        <v>0</v>
      </c>
      <c r="F443" s="371">
        <v>5</v>
      </c>
      <c r="G443" s="371">
        <f t="shared" ref="G443:G454" si="18">C443+E443</f>
        <v>0</v>
      </c>
      <c r="H443" s="371">
        <f t="shared" ref="H443:H454" si="19">D443+F443</f>
        <v>6</v>
      </c>
    </row>
    <row r="444" spans="1:8" ht="16.149999999999999" customHeight="1">
      <c r="A444" s="402" t="s">
        <v>3684</v>
      </c>
      <c r="B444" s="402" t="s">
        <v>3685</v>
      </c>
      <c r="C444" s="371">
        <v>0</v>
      </c>
      <c r="D444" s="371">
        <v>1</v>
      </c>
      <c r="E444" s="371">
        <v>0</v>
      </c>
      <c r="F444" s="371">
        <v>5</v>
      </c>
      <c r="G444" s="371">
        <f t="shared" si="18"/>
        <v>0</v>
      </c>
      <c r="H444" s="371">
        <f t="shared" si="19"/>
        <v>6</v>
      </c>
    </row>
    <row r="445" spans="1:8" ht="16.149999999999999" customHeight="1">
      <c r="A445" s="402" t="s">
        <v>3686</v>
      </c>
      <c r="B445" s="402" t="s">
        <v>2467</v>
      </c>
      <c r="C445" s="371">
        <v>0</v>
      </c>
      <c r="D445" s="371">
        <v>1</v>
      </c>
      <c r="E445" s="371">
        <v>0</v>
      </c>
      <c r="F445" s="371">
        <v>1</v>
      </c>
      <c r="G445" s="371">
        <f t="shared" si="18"/>
        <v>0</v>
      </c>
      <c r="H445" s="371">
        <f t="shared" si="19"/>
        <v>2</v>
      </c>
    </row>
    <row r="446" spans="1:8" ht="16.149999999999999" customHeight="1">
      <c r="A446" s="402" t="s">
        <v>3687</v>
      </c>
      <c r="B446" s="402" t="s">
        <v>3688</v>
      </c>
      <c r="C446" s="371">
        <v>0</v>
      </c>
      <c r="D446" s="371">
        <v>1</v>
      </c>
      <c r="E446" s="371">
        <v>0</v>
      </c>
      <c r="F446" s="371">
        <v>10</v>
      </c>
      <c r="G446" s="371">
        <f t="shared" si="18"/>
        <v>0</v>
      </c>
      <c r="H446" s="371">
        <f t="shared" si="19"/>
        <v>11</v>
      </c>
    </row>
    <row r="447" spans="1:8" ht="16.149999999999999" customHeight="1">
      <c r="A447" s="402" t="s">
        <v>3689</v>
      </c>
      <c r="B447" s="402" t="s">
        <v>3690</v>
      </c>
      <c r="C447" s="371">
        <v>0</v>
      </c>
      <c r="D447" s="371">
        <v>1</v>
      </c>
      <c r="E447" s="371">
        <v>0</v>
      </c>
      <c r="F447" s="371">
        <v>10</v>
      </c>
      <c r="G447" s="371">
        <f t="shared" si="18"/>
        <v>0</v>
      </c>
      <c r="H447" s="371">
        <f t="shared" si="19"/>
        <v>11</v>
      </c>
    </row>
    <row r="448" spans="1:8" ht="16.149999999999999" customHeight="1">
      <c r="A448" s="402" t="s">
        <v>3691</v>
      </c>
      <c r="B448" s="402" t="s">
        <v>3692</v>
      </c>
      <c r="C448" s="371">
        <v>0</v>
      </c>
      <c r="D448" s="371">
        <v>1</v>
      </c>
      <c r="E448" s="371">
        <v>0</v>
      </c>
      <c r="F448" s="371">
        <v>10</v>
      </c>
      <c r="G448" s="371">
        <f t="shared" si="18"/>
        <v>0</v>
      </c>
      <c r="H448" s="371">
        <f t="shared" si="19"/>
        <v>11</v>
      </c>
    </row>
    <row r="449" spans="1:8" ht="16.149999999999999" customHeight="1">
      <c r="A449" s="402" t="s">
        <v>3693</v>
      </c>
      <c r="B449" s="402" t="s">
        <v>2387</v>
      </c>
      <c r="C449" s="371">
        <v>0</v>
      </c>
      <c r="D449" s="371">
        <v>1</v>
      </c>
      <c r="E449" s="371">
        <v>0</v>
      </c>
      <c r="F449" s="371">
        <v>10</v>
      </c>
      <c r="G449" s="371">
        <f t="shared" si="18"/>
        <v>0</v>
      </c>
      <c r="H449" s="371">
        <f t="shared" si="19"/>
        <v>11</v>
      </c>
    </row>
    <row r="450" spans="1:8" ht="16.149999999999999" customHeight="1">
      <c r="A450" s="402" t="s">
        <v>3694</v>
      </c>
      <c r="B450" s="402" t="s">
        <v>2161</v>
      </c>
      <c r="C450" s="371">
        <v>0</v>
      </c>
      <c r="D450" s="371">
        <v>50</v>
      </c>
      <c r="E450" s="371">
        <v>0</v>
      </c>
      <c r="F450" s="371">
        <v>100</v>
      </c>
      <c r="G450" s="371">
        <f t="shared" si="18"/>
        <v>0</v>
      </c>
      <c r="H450" s="371">
        <f t="shared" si="19"/>
        <v>150</v>
      </c>
    </row>
    <row r="451" spans="1:8" ht="16.149999999999999" customHeight="1">
      <c r="A451" s="402" t="s">
        <v>3695</v>
      </c>
      <c r="B451" s="402" t="s">
        <v>3696</v>
      </c>
      <c r="C451" s="371">
        <v>0</v>
      </c>
      <c r="D451" s="371">
        <v>50</v>
      </c>
      <c r="E451" s="371">
        <v>0</v>
      </c>
      <c r="F451" s="371">
        <v>100</v>
      </c>
      <c r="G451" s="371">
        <f t="shared" si="18"/>
        <v>0</v>
      </c>
      <c r="H451" s="371">
        <f t="shared" si="19"/>
        <v>150</v>
      </c>
    </row>
    <row r="452" spans="1:8" ht="16.149999999999999" customHeight="1">
      <c r="A452" s="402" t="s">
        <v>3697</v>
      </c>
      <c r="B452" s="402" t="s">
        <v>3698</v>
      </c>
      <c r="C452" s="371">
        <v>0</v>
      </c>
      <c r="D452" s="371">
        <v>5</v>
      </c>
      <c r="E452" s="371">
        <v>0</v>
      </c>
      <c r="F452" s="371">
        <v>20</v>
      </c>
      <c r="G452" s="371">
        <f t="shared" si="18"/>
        <v>0</v>
      </c>
      <c r="H452" s="371">
        <f t="shared" si="19"/>
        <v>25</v>
      </c>
    </row>
    <row r="453" spans="1:8" ht="16.149999999999999" customHeight="1">
      <c r="A453" s="402" t="s">
        <v>3699</v>
      </c>
      <c r="B453" s="402" t="s">
        <v>3700</v>
      </c>
      <c r="C453" s="371">
        <v>0</v>
      </c>
      <c r="D453" s="371">
        <v>1</v>
      </c>
      <c r="E453" s="371">
        <v>0</v>
      </c>
      <c r="F453" s="371">
        <v>1</v>
      </c>
      <c r="G453" s="371">
        <f t="shared" si="18"/>
        <v>0</v>
      </c>
      <c r="H453" s="371">
        <f t="shared" si="19"/>
        <v>2</v>
      </c>
    </row>
    <row r="454" spans="1:8" ht="16.149999999999999" customHeight="1">
      <c r="A454" s="402" t="s">
        <v>3701</v>
      </c>
      <c r="B454" s="402" t="s">
        <v>3702</v>
      </c>
      <c r="C454" s="371">
        <v>0</v>
      </c>
      <c r="D454" s="371">
        <v>1</v>
      </c>
      <c r="E454" s="371">
        <v>0</v>
      </c>
      <c r="F454" s="371">
        <v>100</v>
      </c>
      <c r="G454" s="371">
        <f t="shared" si="18"/>
        <v>0</v>
      </c>
      <c r="H454" s="371">
        <f t="shared" si="19"/>
        <v>101</v>
      </c>
    </row>
    <row r="455" spans="1:8" ht="16.149999999999999" customHeight="1">
      <c r="A455" s="402" t="s">
        <v>3745</v>
      </c>
      <c r="B455" s="402" t="s">
        <v>2254</v>
      </c>
      <c r="C455" s="371">
        <v>0</v>
      </c>
      <c r="D455" s="371">
        <v>1</v>
      </c>
      <c r="E455" s="371">
        <v>0</v>
      </c>
      <c r="F455" s="371">
        <v>100</v>
      </c>
      <c r="G455" s="371">
        <f t="shared" ref="G455" si="20">C455+E455</f>
        <v>0</v>
      </c>
      <c r="H455" s="371">
        <f t="shared" ref="H455" si="21">D455+F455</f>
        <v>101</v>
      </c>
    </row>
    <row r="456" spans="1:8" ht="16.149999999999999" customHeight="1">
      <c r="A456" s="402" t="s">
        <v>3747</v>
      </c>
      <c r="B456" s="402" t="s">
        <v>3748</v>
      </c>
      <c r="C456" s="371">
        <v>0</v>
      </c>
      <c r="D456" s="371">
        <v>5</v>
      </c>
      <c r="E456" s="371">
        <v>0</v>
      </c>
      <c r="F456" s="371">
        <v>100</v>
      </c>
      <c r="G456" s="371">
        <f t="shared" ref="G456:G467" si="22">C456+E456</f>
        <v>0</v>
      </c>
      <c r="H456" s="371">
        <f t="shared" ref="H456:H467" si="23">D456+F456</f>
        <v>105</v>
      </c>
    </row>
    <row r="457" spans="1:8" ht="16.149999999999999" customHeight="1">
      <c r="A457" s="402" t="s">
        <v>3749</v>
      </c>
      <c r="B457" s="402" t="s">
        <v>3750</v>
      </c>
      <c r="C457" s="371">
        <v>0</v>
      </c>
      <c r="D457" s="371">
        <v>5</v>
      </c>
      <c r="E457" s="371">
        <v>0</v>
      </c>
      <c r="F457" s="371">
        <v>100</v>
      </c>
      <c r="G457" s="371">
        <f t="shared" si="22"/>
        <v>0</v>
      </c>
      <c r="H457" s="371">
        <f t="shared" si="23"/>
        <v>105</v>
      </c>
    </row>
    <row r="458" spans="1:8" ht="16.149999999999999" customHeight="1">
      <c r="A458" s="402" t="s">
        <v>3751</v>
      </c>
      <c r="B458" s="402" t="s">
        <v>3752</v>
      </c>
      <c r="C458" s="371">
        <v>0</v>
      </c>
      <c r="D458" s="371">
        <v>5</v>
      </c>
      <c r="E458" s="371">
        <v>0</v>
      </c>
      <c r="F458" s="371">
        <v>100</v>
      </c>
      <c r="G458" s="371">
        <f t="shared" si="22"/>
        <v>0</v>
      </c>
      <c r="H458" s="371">
        <f t="shared" si="23"/>
        <v>105</v>
      </c>
    </row>
    <row r="459" spans="1:8" ht="16.149999999999999" customHeight="1">
      <c r="A459" s="402" t="s">
        <v>3753</v>
      </c>
      <c r="B459" s="402" t="s">
        <v>3754</v>
      </c>
      <c r="C459" s="371">
        <v>0</v>
      </c>
      <c r="D459" s="371">
        <v>5</v>
      </c>
      <c r="E459" s="371">
        <v>0</v>
      </c>
      <c r="F459" s="371">
        <v>100</v>
      </c>
      <c r="G459" s="371">
        <f t="shared" si="22"/>
        <v>0</v>
      </c>
      <c r="H459" s="371">
        <f t="shared" si="23"/>
        <v>105</v>
      </c>
    </row>
    <row r="460" spans="1:8" ht="16.149999999999999" customHeight="1">
      <c r="A460" s="402" t="s">
        <v>3755</v>
      </c>
      <c r="B460" s="402" t="s">
        <v>3756</v>
      </c>
      <c r="C460" s="371">
        <v>0</v>
      </c>
      <c r="D460" s="371">
        <v>5</v>
      </c>
      <c r="E460" s="371">
        <v>0</v>
      </c>
      <c r="F460" s="371">
        <v>100</v>
      </c>
      <c r="G460" s="371">
        <f t="shared" si="22"/>
        <v>0</v>
      </c>
      <c r="H460" s="371">
        <f t="shared" si="23"/>
        <v>105</v>
      </c>
    </row>
    <row r="461" spans="1:8" ht="16.149999999999999" customHeight="1">
      <c r="A461" s="402" t="s">
        <v>3757</v>
      </c>
      <c r="B461" s="402" t="s">
        <v>3758</v>
      </c>
      <c r="C461" s="371">
        <v>0</v>
      </c>
      <c r="D461" s="371">
        <v>5</v>
      </c>
      <c r="E461" s="371">
        <v>0</v>
      </c>
      <c r="F461" s="371">
        <v>100</v>
      </c>
      <c r="G461" s="371">
        <f t="shared" si="22"/>
        <v>0</v>
      </c>
      <c r="H461" s="371">
        <f t="shared" si="23"/>
        <v>105</v>
      </c>
    </row>
    <row r="462" spans="1:8" ht="16.149999999999999" customHeight="1">
      <c r="A462" s="402" t="s">
        <v>3759</v>
      </c>
      <c r="B462" s="402" t="s">
        <v>3769</v>
      </c>
      <c r="C462" s="371">
        <v>0</v>
      </c>
      <c r="D462" s="371">
        <v>5</v>
      </c>
      <c r="E462" s="371">
        <v>0</v>
      </c>
      <c r="F462" s="371">
        <v>100</v>
      </c>
      <c r="G462" s="371">
        <f t="shared" si="22"/>
        <v>0</v>
      </c>
      <c r="H462" s="371">
        <f t="shared" si="23"/>
        <v>105</v>
      </c>
    </row>
    <row r="463" spans="1:8" ht="16.149999999999999" customHeight="1">
      <c r="A463" s="402" t="s">
        <v>3761</v>
      </c>
      <c r="B463" s="402" t="s">
        <v>3770</v>
      </c>
      <c r="C463" s="371">
        <v>0</v>
      </c>
      <c r="D463" s="371">
        <v>5</v>
      </c>
      <c r="E463" s="371">
        <v>0</v>
      </c>
      <c r="F463" s="371">
        <v>100</v>
      </c>
      <c r="G463" s="371">
        <f t="shared" si="22"/>
        <v>0</v>
      </c>
      <c r="H463" s="371">
        <f t="shared" si="23"/>
        <v>105</v>
      </c>
    </row>
    <row r="464" spans="1:8" ht="16.149999999999999" customHeight="1">
      <c r="A464" s="402" t="s">
        <v>3763</v>
      </c>
      <c r="B464" s="402" t="s">
        <v>3764</v>
      </c>
      <c r="C464" s="371">
        <v>0</v>
      </c>
      <c r="D464" s="371">
        <v>5</v>
      </c>
      <c r="E464" s="371">
        <v>0</v>
      </c>
      <c r="F464" s="371">
        <v>100</v>
      </c>
      <c r="G464" s="371">
        <f t="shared" si="22"/>
        <v>0</v>
      </c>
      <c r="H464" s="371">
        <f t="shared" si="23"/>
        <v>105</v>
      </c>
    </row>
    <row r="465" spans="1:8" ht="16.149999999999999" customHeight="1">
      <c r="A465" s="402" t="s">
        <v>3765</v>
      </c>
      <c r="B465" s="402" t="s">
        <v>3771</v>
      </c>
      <c r="C465" s="371">
        <v>0</v>
      </c>
      <c r="D465" s="371">
        <v>5</v>
      </c>
      <c r="E465" s="371">
        <v>0</v>
      </c>
      <c r="F465" s="371">
        <v>10</v>
      </c>
      <c r="G465" s="371">
        <f t="shared" si="22"/>
        <v>0</v>
      </c>
      <c r="H465" s="371">
        <f t="shared" si="23"/>
        <v>15</v>
      </c>
    </row>
    <row r="466" spans="1:8" ht="16.149999999999999" customHeight="1">
      <c r="A466" s="402" t="s">
        <v>3767</v>
      </c>
      <c r="B466" s="402" t="s">
        <v>3772</v>
      </c>
      <c r="C466" s="371">
        <v>0</v>
      </c>
      <c r="D466" s="371">
        <v>5</v>
      </c>
      <c r="E466" s="371">
        <v>0</v>
      </c>
      <c r="F466" s="371">
        <v>100</v>
      </c>
      <c r="G466" s="371">
        <f t="shared" si="22"/>
        <v>0</v>
      </c>
      <c r="H466" s="371">
        <f t="shared" si="23"/>
        <v>105</v>
      </c>
    </row>
    <row r="467" spans="1:8" ht="16.149999999999999" customHeight="1">
      <c r="A467" s="220" t="s">
        <v>3776</v>
      </c>
      <c r="B467" s="413" t="s">
        <v>3777</v>
      </c>
      <c r="C467" s="371">
        <v>0</v>
      </c>
      <c r="D467" s="371">
        <v>1</v>
      </c>
      <c r="E467" s="371">
        <v>0</v>
      </c>
      <c r="F467" s="371">
        <v>1</v>
      </c>
      <c r="G467" s="371">
        <f t="shared" si="22"/>
        <v>0</v>
      </c>
      <c r="H467" s="371">
        <f t="shared" si="23"/>
        <v>2</v>
      </c>
    </row>
    <row r="468" spans="1:8">
      <c r="A468" s="399"/>
      <c r="B468" s="400"/>
      <c r="C468" s="401"/>
      <c r="D468" s="401"/>
      <c r="E468" s="401"/>
      <c r="F468" s="401"/>
      <c r="G468" s="401"/>
      <c r="H468" s="401"/>
    </row>
    <row r="469" spans="1:8" ht="14.25">
      <c r="A469" s="102" t="s">
        <v>240</v>
      </c>
      <c r="B469" s="381"/>
    </row>
    <row r="470" spans="1:8" ht="14.25">
      <c r="A470" s="210" t="s">
        <v>148</v>
      </c>
      <c r="B470" s="109" t="s">
        <v>149</v>
      </c>
    </row>
    <row r="471" spans="1:8" ht="14.25">
      <c r="A471" s="210" t="s">
        <v>150</v>
      </c>
      <c r="B471" s="109" t="s">
        <v>151</v>
      </c>
    </row>
    <row r="472" spans="1:8" ht="14.25">
      <c r="A472" s="210" t="s">
        <v>152</v>
      </c>
      <c r="B472" s="109" t="s">
        <v>163</v>
      </c>
    </row>
    <row r="473" spans="1:8" ht="14.25">
      <c r="A473" s="210" t="s">
        <v>153</v>
      </c>
      <c r="B473" s="109" t="s">
        <v>154</v>
      </c>
    </row>
    <row r="474" spans="1:8" ht="14.25">
      <c r="A474" s="210" t="s">
        <v>155</v>
      </c>
      <c r="B474" s="109" t="s">
        <v>156</v>
      </c>
    </row>
    <row r="475" spans="1:8" ht="14.25">
      <c r="A475" s="210" t="s">
        <v>157</v>
      </c>
      <c r="B475" s="109" t="s">
        <v>162</v>
      </c>
    </row>
    <row r="476" spans="1:8" ht="25.5">
      <c r="A476" s="210" t="s">
        <v>158</v>
      </c>
      <c r="B476" s="109" t="s">
        <v>159</v>
      </c>
    </row>
    <row r="477" spans="1:8" ht="38.25">
      <c r="A477" s="210" t="s">
        <v>160</v>
      </c>
      <c r="B477" s="109" t="s">
        <v>161</v>
      </c>
    </row>
    <row r="478" spans="1:8">
      <c r="A478" s="102" t="s">
        <v>241</v>
      </c>
      <c r="B478" s="113"/>
    </row>
    <row r="479" spans="1:8">
      <c r="A479" s="104" t="s">
        <v>237</v>
      </c>
      <c r="B479" s="100"/>
    </row>
    <row r="480" spans="1:8">
      <c r="A480" s="768" t="s">
        <v>147</v>
      </c>
      <c r="B480" s="768"/>
      <c r="C480" s="768"/>
      <c r="D480" s="768"/>
      <c r="E480" s="768"/>
      <c r="F480" s="768"/>
      <c r="G480" s="768"/>
      <c r="H480" s="768"/>
    </row>
    <row r="481" spans="1:8">
      <c r="A481" s="768" t="s">
        <v>327</v>
      </c>
      <c r="B481" s="768"/>
      <c r="C481" s="768"/>
      <c r="D481" s="768"/>
      <c r="E481" s="768"/>
      <c r="F481" s="768"/>
      <c r="G481" s="768"/>
      <c r="H481" s="768"/>
    </row>
    <row r="482" spans="1:8" ht="14.25">
      <c r="A482" s="92"/>
      <c r="B482" s="112"/>
    </row>
  </sheetData>
  <mergeCells count="8">
    <mergeCell ref="C2:D2"/>
    <mergeCell ref="A480:H480"/>
    <mergeCell ref="A481:H481"/>
    <mergeCell ref="A7:A8"/>
    <mergeCell ref="B7:B8"/>
    <mergeCell ref="C7:D7"/>
    <mergeCell ref="E7:F7"/>
    <mergeCell ref="G7:H7"/>
  </mergeCells>
  <printOptions horizontalCentered="1"/>
  <pageMargins left="0.23622047244094499" right="0.23622047244094499" top="0.5" bottom="0.42" header="0.16" footer="0.16"/>
  <pageSetup paperSize="9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7"/>
  <sheetViews>
    <sheetView showGridLines="0" view="pageBreakPreview" zoomScaleSheetLayoutView="100" workbookViewId="0">
      <selection activeCell="AM10" sqref="AM10"/>
    </sheetView>
  </sheetViews>
  <sheetFormatPr defaultRowHeight="12.75"/>
  <cols>
    <col min="2" max="2" width="60.7109375" customWidth="1"/>
    <col min="3" max="7" width="11.7109375" customWidth="1"/>
    <col min="8" max="8" width="9.28515625" customWidth="1"/>
  </cols>
  <sheetData>
    <row r="1" spans="1:8" ht="15.75">
      <c r="A1" s="686"/>
      <c r="B1" s="687" t="s">
        <v>192</v>
      </c>
      <c r="C1" s="690" t="str">
        <f>[1]Kadar.ode.!C1</f>
        <v>Институт за плућне болести Војводине</v>
      </c>
      <c r="D1" s="310"/>
      <c r="E1" s="310"/>
    </row>
    <row r="2" spans="1:8" ht="14.25">
      <c r="A2" s="686"/>
      <c r="B2" s="687" t="s">
        <v>193</v>
      </c>
      <c r="C2" s="308">
        <f>[1]Kadar.ode.!C2</f>
        <v>8042462</v>
      </c>
      <c r="D2" s="310"/>
      <c r="E2" s="310"/>
    </row>
    <row r="3" spans="1:8" ht="14.25">
      <c r="A3" s="686"/>
      <c r="B3" s="687"/>
      <c r="C3" s="308"/>
      <c r="D3" s="310"/>
      <c r="E3" s="310"/>
    </row>
    <row r="4" spans="1:8" ht="14.25">
      <c r="A4" s="686"/>
      <c r="B4" s="687" t="s">
        <v>1832</v>
      </c>
      <c r="C4" s="309" t="s">
        <v>2657</v>
      </c>
      <c r="D4" s="311"/>
      <c r="E4" s="311"/>
    </row>
    <row r="5" spans="1:8" ht="14.25">
      <c r="A5" s="686"/>
      <c r="B5" s="687" t="s">
        <v>234</v>
      </c>
      <c r="C5" s="309"/>
      <c r="D5" s="311"/>
      <c r="E5" s="311"/>
    </row>
    <row r="6" spans="1:8" ht="15.75">
      <c r="A6" s="145"/>
      <c r="B6" s="145"/>
      <c r="C6" s="145"/>
      <c r="D6" s="145"/>
      <c r="E6" s="145"/>
    </row>
    <row r="7" spans="1:8" ht="12.75" customHeight="1">
      <c r="A7" s="759" t="s">
        <v>120</v>
      </c>
      <c r="B7" s="759" t="s">
        <v>236</v>
      </c>
      <c r="C7" s="754" t="s">
        <v>1790</v>
      </c>
      <c r="D7" s="754"/>
      <c r="E7" s="754" t="s">
        <v>1789</v>
      </c>
      <c r="F7" s="754"/>
      <c r="G7" s="754" t="s">
        <v>88</v>
      </c>
      <c r="H7" s="754"/>
    </row>
    <row r="8" spans="1:8" ht="23.25" thickBot="1">
      <c r="A8" s="760"/>
      <c r="B8" s="760"/>
      <c r="C8" s="655" t="s">
        <v>1844</v>
      </c>
      <c r="D8" s="655" t="s">
        <v>1883</v>
      </c>
      <c r="E8" s="655" t="s">
        <v>1844</v>
      </c>
      <c r="F8" s="655" t="s">
        <v>1883</v>
      </c>
      <c r="G8" s="655" t="s">
        <v>1844</v>
      </c>
      <c r="H8" s="655" t="s">
        <v>1883</v>
      </c>
    </row>
    <row r="9" spans="1:8" ht="15.6" customHeight="1" thickTop="1">
      <c r="A9" s="769" t="s">
        <v>88</v>
      </c>
      <c r="B9" s="770"/>
      <c r="C9" s="438">
        <f>SUM(C10:C44)</f>
        <v>45299</v>
      </c>
      <c r="D9" s="438">
        <f>SUM(D10:D45)</f>
        <v>45309</v>
      </c>
      <c r="E9" s="438">
        <f t="shared" ref="E9" si="0">SUM(E10:E44)</f>
        <v>114714</v>
      </c>
      <c r="F9" s="438">
        <f>SUM(F10:F45)</f>
        <v>114814</v>
      </c>
      <c r="G9" s="438">
        <f>SUM(G10:G44)</f>
        <v>160013</v>
      </c>
      <c r="H9" s="438">
        <f>SUM(H10:H45)</f>
        <v>160123</v>
      </c>
    </row>
    <row r="10" spans="1:8" ht="15.6" customHeight="1">
      <c r="A10" s="372">
        <v>600012</v>
      </c>
      <c r="B10" s="372" t="s">
        <v>2658</v>
      </c>
      <c r="C10" s="434">
        <v>73</v>
      </c>
      <c r="D10" s="434">
        <v>73</v>
      </c>
      <c r="E10" s="434">
        <v>0</v>
      </c>
      <c r="F10" s="434">
        <v>0</v>
      </c>
      <c r="G10" s="434">
        <f>C10+E10</f>
        <v>73</v>
      </c>
      <c r="H10" s="434">
        <f>D10+F10</f>
        <v>73</v>
      </c>
    </row>
    <row r="11" spans="1:8" ht="15.6" customHeight="1">
      <c r="A11" s="372">
        <v>600015</v>
      </c>
      <c r="B11" s="372" t="s">
        <v>2659</v>
      </c>
      <c r="C11" s="434"/>
      <c r="D11" s="434"/>
      <c r="E11" s="434"/>
      <c r="F11" s="434"/>
      <c r="G11" s="434">
        <f t="shared" ref="G11:G44" si="1">C11+E11</f>
        <v>0</v>
      </c>
      <c r="H11" s="434">
        <f t="shared" ref="H11:H44" si="2">D11+F11</f>
        <v>0</v>
      </c>
    </row>
    <row r="12" spans="1:8" ht="15.6" customHeight="1">
      <c r="A12" s="372">
        <v>600016</v>
      </c>
      <c r="B12" s="372" t="s">
        <v>2660</v>
      </c>
      <c r="C12" s="434"/>
      <c r="D12" s="434"/>
      <c r="E12" s="434"/>
      <c r="F12" s="434"/>
      <c r="G12" s="434">
        <f t="shared" si="1"/>
        <v>0</v>
      </c>
      <c r="H12" s="434">
        <f t="shared" si="2"/>
        <v>0</v>
      </c>
    </row>
    <row r="13" spans="1:8" ht="15.6" customHeight="1">
      <c r="A13" s="372">
        <v>600017</v>
      </c>
      <c r="B13" s="372" t="s">
        <v>2661</v>
      </c>
      <c r="C13" s="434">
        <v>384</v>
      </c>
      <c r="D13" s="434">
        <v>384</v>
      </c>
      <c r="E13" s="434">
        <v>20</v>
      </c>
      <c r="F13" s="434">
        <v>20</v>
      </c>
      <c r="G13" s="434">
        <f t="shared" si="1"/>
        <v>404</v>
      </c>
      <c r="H13" s="434">
        <f t="shared" si="2"/>
        <v>404</v>
      </c>
    </row>
    <row r="14" spans="1:8" ht="15.6" customHeight="1">
      <c r="A14" s="372">
        <v>600022</v>
      </c>
      <c r="B14" s="372" t="s">
        <v>2662</v>
      </c>
      <c r="C14" s="434"/>
      <c r="D14" s="434"/>
      <c r="E14" s="434"/>
      <c r="F14" s="434"/>
      <c r="G14" s="434">
        <f t="shared" si="1"/>
        <v>0</v>
      </c>
      <c r="H14" s="434">
        <f t="shared" si="2"/>
        <v>0</v>
      </c>
    </row>
    <row r="15" spans="1:8" ht="15.6" customHeight="1">
      <c r="A15" s="372">
        <v>600023</v>
      </c>
      <c r="B15" s="372" t="s">
        <v>2663</v>
      </c>
      <c r="C15" s="434">
        <v>1609</v>
      </c>
      <c r="D15" s="434">
        <v>1609</v>
      </c>
      <c r="E15" s="434">
        <v>114</v>
      </c>
      <c r="F15" s="434">
        <v>114</v>
      </c>
      <c r="G15" s="434">
        <f t="shared" si="1"/>
        <v>1723</v>
      </c>
      <c r="H15" s="434">
        <f t="shared" si="2"/>
        <v>1723</v>
      </c>
    </row>
    <row r="16" spans="1:8" ht="15.6" customHeight="1">
      <c r="A16" s="372">
        <v>600030</v>
      </c>
      <c r="B16" s="372" t="s">
        <v>2664</v>
      </c>
      <c r="C16" s="434">
        <v>3199</v>
      </c>
      <c r="D16" s="434">
        <v>3199</v>
      </c>
      <c r="E16" s="434">
        <v>10109</v>
      </c>
      <c r="F16" s="434">
        <v>10109</v>
      </c>
      <c r="G16" s="434">
        <f t="shared" si="1"/>
        <v>13308</v>
      </c>
      <c r="H16" s="434">
        <f t="shared" si="2"/>
        <v>13308</v>
      </c>
    </row>
    <row r="17" spans="1:8" ht="15.6" customHeight="1">
      <c r="A17" s="372">
        <v>600103</v>
      </c>
      <c r="B17" s="372" t="s">
        <v>2665</v>
      </c>
      <c r="C17" s="434">
        <v>0</v>
      </c>
      <c r="D17" s="434">
        <v>0</v>
      </c>
      <c r="E17" s="434">
        <v>281</v>
      </c>
      <c r="F17" s="434">
        <v>281</v>
      </c>
      <c r="G17" s="434">
        <f t="shared" si="1"/>
        <v>281</v>
      </c>
      <c r="H17" s="434">
        <f t="shared" si="2"/>
        <v>281</v>
      </c>
    </row>
    <row r="18" spans="1:8" ht="15.6" customHeight="1">
      <c r="A18" s="372">
        <v>600112</v>
      </c>
      <c r="B18" s="372" t="s">
        <v>2666</v>
      </c>
      <c r="C18" s="434">
        <v>7</v>
      </c>
      <c r="D18" s="434">
        <v>7</v>
      </c>
      <c r="E18" s="434">
        <v>118</v>
      </c>
      <c r="F18" s="434">
        <v>118</v>
      </c>
      <c r="G18" s="434">
        <f t="shared" si="1"/>
        <v>125</v>
      </c>
      <c r="H18" s="434">
        <f t="shared" si="2"/>
        <v>125</v>
      </c>
    </row>
    <row r="19" spans="1:8" ht="15.6" customHeight="1">
      <c r="A19" s="372">
        <v>600114</v>
      </c>
      <c r="B19" s="372" t="s">
        <v>2667</v>
      </c>
      <c r="C19" s="434"/>
      <c r="D19" s="434"/>
      <c r="E19" s="434"/>
      <c r="F19" s="434"/>
      <c r="G19" s="434">
        <f t="shared" si="1"/>
        <v>0</v>
      </c>
      <c r="H19" s="434">
        <f t="shared" si="2"/>
        <v>0</v>
      </c>
    </row>
    <row r="20" spans="1:8" ht="15.6" customHeight="1">
      <c r="A20" s="372">
        <v>600120</v>
      </c>
      <c r="B20" s="372" t="s">
        <v>2668</v>
      </c>
      <c r="C20" s="434">
        <v>5170</v>
      </c>
      <c r="D20" s="434">
        <v>5170</v>
      </c>
      <c r="E20" s="434">
        <v>2508</v>
      </c>
      <c r="F20" s="434">
        <v>2508</v>
      </c>
      <c r="G20" s="434">
        <f t="shared" si="1"/>
        <v>7678</v>
      </c>
      <c r="H20" s="434">
        <f t="shared" si="2"/>
        <v>7678</v>
      </c>
    </row>
    <row r="21" spans="1:8" ht="15.6" customHeight="1">
      <c r="A21" s="372">
        <v>600122</v>
      </c>
      <c r="B21" s="372" t="s">
        <v>2669</v>
      </c>
      <c r="C21" s="434">
        <v>8</v>
      </c>
      <c r="D21" s="434">
        <v>8</v>
      </c>
      <c r="E21" s="434">
        <v>418</v>
      </c>
      <c r="F21" s="434">
        <v>418</v>
      </c>
      <c r="G21" s="434">
        <f t="shared" si="1"/>
        <v>426</v>
      </c>
      <c r="H21" s="434">
        <f t="shared" si="2"/>
        <v>426</v>
      </c>
    </row>
    <row r="22" spans="1:8" ht="15.6" customHeight="1">
      <c r="A22" s="372">
        <v>600124</v>
      </c>
      <c r="B22" s="372" t="s">
        <v>2670</v>
      </c>
      <c r="C22" s="434">
        <v>5115</v>
      </c>
      <c r="D22" s="434">
        <v>5115</v>
      </c>
      <c r="E22" s="434">
        <v>1153</v>
      </c>
      <c r="F22" s="434">
        <v>1153</v>
      </c>
      <c r="G22" s="434">
        <f t="shared" si="1"/>
        <v>6268</v>
      </c>
      <c r="H22" s="434">
        <f t="shared" si="2"/>
        <v>6268</v>
      </c>
    </row>
    <row r="23" spans="1:8" ht="15.6" customHeight="1">
      <c r="A23" s="372">
        <v>600173</v>
      </c>
      <c r="B23" s="372" t="s">
        <v>2671</v>
      </c>
      <c r="C23" s="434">
        <v>0</v>
      </c>
      <c r="D23" s="434">
        <v>0</v>
      </c>
      <c r="E23" s="434">
        <v>19</v>
      </c>
      <c r="F23" s="434">
        <v>19</v>
      </c>
      <c r="G23" s="434">
        <f t="shared" si="1"/>
        <v>19</v>
      </c>
      <c r="H23" s="434">
        <f t="shared" si="2"/>
        <v>19</v>
      </c>
    </row>
    <row r="24" spans="1:8" ht="15.6" customHeight="1">
      <c r="A24" s="372">
        <v>600307</v>
      </c>
      <c r="B24" s="372" t="s">
        <v>2672</v>
      </c>
      <c r="C24" s="434">
        <v>5174</v>
      </c>
      <c r="D24" s="434">
        <v>5174</v>
      </c>
      <c r="E24" s="434">
        <v>2528</v>
      </c>
      <c r="F24" s="434">
        <v>2528</v>
      </c>
      <c r="G24" s="434">
        <f t="shared" si="1"/>
        <v>7702</v>
      </c>
      <c r="H24" s="434">
        <f t="shared" si="2"/>
        <v>7702</v>
      </c>
    </row>
    <row r="25" spans="1:8" ht="15.6" customHeight="1">
      <c r="A25" s="372">
        <v>600312</v>
      </c>
      <c r="B25" s="372" t="s">
        <v>2673</v>
      </c>
      <c r="C25" s="434">
        <v>48</v>
      </c>
      <c r="D25" s="434">
        <v>48</v>
      </c>
      <c r="E25" s="434">
        <v>504</v>
      </c>
      <c r="F25" s="434">
        <v>504</v>
      </c>
      <c r="G25" s="434">
        <f t="shared" si="1"/>
        <v>552</v>
      </c>
      <c r="H25" s="434">
        <f t="shared" si="2"/>
        <v>552</v>
      </c>
    </row>
    <row r="26" spans="1:8" ht="15.6" customHeight="1">
      <c r="A26" s="372">
        <v>600331</v>
      </c>
      <c r="B26" s="372" t="s">
        <v>2674</v>
      </c>
      <c r="C26" s="434">
        <v>1330</v>
      </c>
      <c r="D26" s="434">
        <v>1330</v>
      </c>
      <c r="E26" s="434">
        <v>92</v>
      </c>
      <c r="F26" s="434">
        <v>92</v>
      </c>
      <c r="G26" s="434">
        <f t="shared" si="1"/>
        <v>1422</v>
      </c>
      <c r="H26" s="434">
        <f t="shared" si="2"/>
        <v>1422</v>
      </c>
    </row>
    <row r="27" spans="1:8" ht="15.6" customHeight="1">
      <c r="A27" s="372">
        <v>600338</v>
      </c>
      <c r="B27" s="372" t="s">
        <v>2675</v>
      </c>
      <c r="C27" s="434"/>
      <c r="D27" s="434"/>
      <c r="E27" s="434"/>
      <c r="F27" s="434"/>
      <c r="G27" s="434">
        <f t="shared" si="1"/>
        <v>0</v>
      </c>
      <c r="H27" s="434">
        <f t="shared" si="2"/>
        <v>0</v>
      </c>
    </row>
    <row r="28" spans="1:8" ht="15.6" customHeight="1">
      <c r="A28" s="372">
        <v>600344</v>
      </c>
      <c r="B28" s="372" t="s">
        <v>2676</v>
      </c>
      <c r="C28" s="434">
        <v>20</v>
      </c>
      <c r="D28" s="434">
        <v>20</v>
      </c>
      <c r="E28" s="434">
        <v>632</v>
      </c>
      <c r="F28" s="434">
        <v>632</v>
      </c>
      <c r="G28" s="434">
        <f t="shared" si="1"/>
        <v>652</v>
      </c>
      <c r="H28" s="434">
        <f t="shared" si="2"/>
        <v>652</v>
      </c>
    </row>
    <row r="29" spans="1:8" ht="15.6" customHeight="1">
      <c r="A29" s="372">
        <v>600348</v>
      </c>
      <c r="B29" s="372" t="s">
        <v>2677</v>
      </c>
      <c r="C29" s="434">
        <v>1</v>
      </c>
      <c r="D29" s="434">
        <v>1</v>
      </c>
      <c r="E29" s="434">
        <v>0</v>
      </c>
      <c r="F29" s="434">
        <v>0</v>
      </c>
      <c r="G29" s="434">
        <f t="shared" si="1"/>
        <v>1</v>
      </c>
      <c r="H29" s="434">
        <f t="shared" si="2"/>
        <v>1</v>
      </c>
    </row>
    <row r="30" spans="1:8" ht="15.6" customHeight="1">
      <c r="A30" s="372">
        <v>600802</v>
      </c>
      <c r="B30" s="372" t="s">
        <v>2678</v>
      </c>
      <c r="C30" s="434"/>
      <c r="D30" s="434"/>
      <c r="E30" s="434"/>
      <c r="F30" s="434"/>
      <c r="G30" s="434">
        <f t="shared" si="1"/>
        <v>0</v>
      </c>
      <c r="H30" s="434">
        <f t="shared" si="2"/>
        <v>0</v>
      </c>
    </row>
    <row r="31" spans="1:8" ht="15.6" customHeight="1">
      <c r="A31" s="372">
        <v>600811</v>
      </c>
      <c r="B31" s="372" t="s">
        <v>2679</v>
      </c>
      <c r="C31" s="434">
        <v>0</v>
      </c>
      <c r="D31" s="434">
        <v>0</v>
      </c>
      <c r="E31" s="434">
        <v>1199</v>
      </c>
      <c r="F31" s="434">
        <v>1199</v>
      </c>
      <c r="G31" s="434">
        <f t="shared" si="1"/>
        <v>1199</v>
      </c>
      <c r="H31" s="434">
        <f t="shared" si="2"/>
        <v>1199</v>
      </c>
    </row>
    <row r="32" spans="1:8" ht="15.6" customHeight="1">
      <c r="A32" s="372">
        <v>600815</v>
      </c>
      <c r="B32" s="372" t="s">
        <v>2680</v>
      </c>
      <c r="C32" s="434">
        <v>0</v>
      </c>
      <c r="D32" s="434">
        <v>0</v>
      </c>
      <c r="E32" s="434">
        <v>2928</v>
      </c>
      <c r="F32" s="434">
        <v>2928</v>
      </c>
      <c r="G32" s="434">
        <f t="shared" si="1"/>
        <v>2928</v>
      </c>
      <c r="H32" s="434">
        <f t="shared" si="2"/>
        <v>2928</v>
      </c>
    </row>
    <row r="33" spans="1:8" ht="15.6" customHeight="1">
      <c r="A33" s="372" t="s">
        <v>2681</v>
      </c>
      <c r="B33" s="372" t="s">
        <v>2682</v>
      </c>
      <c r="C33" s="434">
        <v>991</v>
      </c>
      <c r="D33" s="434">
        <v>991</v>
      </c>
      <c r="E33" s="434">
        <v>45333</v>
      </c>
      <c r="F33" s="434">
        <v>45333</v>
      </c>
      <c r="G33" s="434">
        <f t="shared" si="1"/>
        <v>46324</v>
      </c>
      <c r="H33" s="434">
        <f t="shared" si="2"/>
        <v>46324</v>
      </c>
    </row>
    <row r="34" spans="1:8" ht="15.6" customHeight="1">
      <c r="A34" s="372" t="s">
        <v>2683</v>
      </c>
      <c r="B34" s="372" t="s">
        <v>2684</v>
      </c>
      <c r="C34" s="434">
        <v>5169</v>
      </c>
      <c r="D34" s="434">
        <v>5169</v>
      </c>
      <c r="E34" s="434">
        <v>2511</v>
      </c>
      <c r="F34" s="434">
        <v>2511</v>
      </c>
      <c r="G34" s="434">
        <f t="shared" si="1"/>
        <v>7680</v>
      </c>
      <c r="H34" s="434">
        <f t="shared" si="2"/>
        <v>7680</v>
      </c>
    </row>
    <row r="35" spans="1:8" ht="15.6" customHeight="1">
      <c r="A35" s="372" t="s">
        <v>2685</v>
      </c>
      <c r="B35" s="372" t="s">
        <v>2686</v>
      </c>
      <c r="C35" s="434">
        <v>5200</v>
      </c>
      <c r="D35" s="434">
        <v>5200</v>
      </c>
      <c r="E35" s="434">
        <v>1738</v>
      </c>
      <c r="F35" s="434">
        <v>1738</v>
      </c>
      <c r="G35" s="434">
        <f t="shared" si="1"/>
        <v>6938</v>
      </c>
      <c r="H35" s="434">
        <f t="shared" si="2"/>
        <v>6938</v>
      </c>
    </row>
    <row r="36" spans="1:8" ht="15.6" customHeight="1">
      <c r="A36" s="372" t="s">
        <v>2687</v>
      </c>
      <c r="B36" s="372" t="s">
        <v>2688</v>
      </c>
      <c r="C36" s="434">
        <v>5175</v>
      </c>
      <c r="D36" s="434">
        <v>5175</v>
      </c>
      <c r="E36" s="434">
        <v>16040</v>
      </c>
      <c r="F36" s="434">
        <v>16040</v>
      </c>
      <c r="G36" s="434">
        <f t="shared" si="1"/>
        <v>21215</v>
      </c>
      <c r="H36" s="434">
        <f t="shared" si="2"/>
        <v>21215</v>
      </c>
    </row>
    <row r="37" spans="1:8" ht="15.6" customHeight="1">
      <c r="A37" s="372" t="s">
        <v>2689</v>
      </c>
      <c r="B37" s="372" t="s">
        <v>2690</v>
      </c>
      <c r="C37" s="434">
        <v>0</v>
      </c>
      <c r="D37" s="434">
        <v>0</v>
      </c>
      <c r="E37" s="434">
        <v>2401</v>
      </c>
      <c r="F37" s="434">
        <v>2401</v>
      </c>
      <c r="G37" s="434">
        <f t="shared" si="1"/>
        <v>2401</v>
      </c>
      <c r="H37" s="434">
        <f t="shared" si="2"/>
        <v>2401</v>
      </c>
    </row>
    <row r="38" spans="1:8" ht="15.6" customHeight="1">
      <c r="A38" s="372" t="s">
        <v>2691</v>
      </c>
      <c r="B38" s="372" t="s">
        <v>2692</v>
      </c>
      <c r="C38" s="434">
        <v>0</v>
      </c>
      <c r="D38" s="434">
        <v>0</v>
      </c>
      <c r="E38" s="434">
        <v>2532</v>
      </c>
      <c r="F38" s="434">
        <v>2532</v>
      </c>
      <c r="G38" s="434">
        <f t="shared" si="1"/>
        <v>2532</v>
      </c>
      <c r="H38" s="434">
        <f t="shared" si="2"/>
        <v>2532</v>
      </c>
    </row>
    <row r="39" spans="1:8" ht="15.6" customHeight="1">
      <c r="A39" s="372" t="s">
        <v>2693</v>
      </c>
      <c r="B39" s="372" t="s">
        <v>2694</v>
      </c>
      <c r="C39" s="434">
        <v>5207</v>
      </c>
      <c r="D39" s="434">
        <v>5207</v>
      </c>
      <c r="E39" s="434">
        <v>18163</v>
      </c>
      <c r="F39" s="434">
        <v>18163</v>
      </c>
      <c r="G39" s="434">
        <f t="shared" si="1"/>
        <v>23370</v>
      </c>
      <c r="H39" s="434">
        <f t="shared" si="2"/>
        <v>23370</v>
      </c>
    </row>
    <row r="40" spans="1:8" ht="15.6" customHeight="1">
      <c r="A40" s="372" t="s">
        <v>2695</v>
      </c>
      <c r="B40" s="372" t="s">
        <v>2696</v>
      </c>
      <c r="C40" s="434">
        <v>325</v>
      </c>
      <c r="D40" s="434">
        <v>325</v>
      </c>
      <c r="E40" s="434">
        <v>14</v>
      </c>
      <c r="F40" s="434">
        <v>14</v>
      </c>
      <c r="G40" s="434">
        <f t="shared" si="1"/>
        <v>339</v>
      </c>
      <c r="H40" s="434">
        <f t="shared" si="2"/>
        <v>339</v>
      </c>
    </row>
    <row r="41" spans="1:8" ht="15.6" customHeight="1">
      <c r="A41" s="372" t="s">
        <v>2697</v>
      </c>
      <c r="B41" s="372" t="s">
        <v>2698</v>
      </c>
      <c r="C41" s="434">
        <v>1</v>
      </c>
      <c r="D41" s="434">
        <v>1</v>
      </c>
      <c r="E41" s="434">
        <v>2</v>
      </c>
      <c r="F41" s="434">
        <v>2</v>
      </c>
      <c r="G41" s="434">
        <f t="shared" si="1"/>
        <v>3</v>
      </c>
      <c r="H41" s="434">
        <f t="shared" si="2"/>
        <v>3</v>
      </c>
    </row>
    <row r="42" spans="1:8" ht="15.6" customHeight="1">
      <c r="A42" s="372" t="s">
        <v>2699</v>
      </c>
      <c r="B42" s="372" t="s">
        <v>2700</v>
      </c>
      <c r="C42" s="434">
        <v>1053</v>
      </c>
      <c r="D42" s="434">
        <v>1053</v>
      </c>
      <c r="E42" s="434">
        <v>2548</v>
      </c>
      <c r="F42" s="434">
        <v>2548</v>
      </c>
      <c r="G42" s="434">
        <f t="shared" si="1"/>
        <v>3601</v>
      </c>
      <c r="H42" s="434">
        <f t="shared" si="2"/>
        <v>3601</v>
      </c>
    </row>
    <row r="43" spans="1:8" ht="15.6" customHeight="1">
      <c r="A43" s="372" t="s">
        <v>2701</v>
      </c>
      <c r="B43" s="372" t="s">
        <v>2702</v>
      </c>
      <c r="C43" s="434">
        <v>0</v>
      </c>
      <c r="D43" s="434">
        <v>0</v>
      </c>
      <c r="E43" s="434">
        <v>106</v>
      </c>
      <c r="F43" s="434">
        <v>106</v>
      </c>
      <c r="G43" s="434">
        <f t="shared" si="1"/>
        <v>106</v>
      </c>
      <c r="H43" s="434">
        <f t="shared" si="2"/>
        <v>106</v>
      </c>
    </row>
    <row r="44" spans="1:8" ht="15.6" customHeight="1">
      <c r="A44" s="372" t="s">
        <v>2704</v>
      </c>
      <c r="B44" s="372" t="s">
        <v>2705</v>
      </c>
      <c r="C44" s="434">
        <v>40</v>
      </c>
      <c r="D44" s="434">
        <v>40</v>
      </c>
      <c r="E44" s="434">
        <v>703</v>
      </c>
      <c r="F44" s="434">
        <v>703</v>
      </c>
      <c r="G44" s="434">
        <f t="shared" si="1"/>
        <v>743</v>
      </c>
      <c r="H44" s="434">
        <f t="shared" si="2"/>
        <v>743</v>
      </c>
    </row>
    <row r="45" spans="1:8" ht="15.6" customHeight="1">
      <c r="A45" s="436">
        <v>600349</v>
      </c>
      <c r="B45" s="436" t="s">
        <v>3746</v>
      </c>
      <c r="C45" s="435">
        <v>0</v>
      </c>
      <c r="D45" s="435">
        <v>10</v>
      </c>
      <c r="E45" s="435">
        <v>0</v>
      </c>
      <c r="F45" s="435">
        <v>100</v>
      </c>
      <c r="G45" s="435">
        <f t="shared" ref="G45" si="3">C45+E45</f>
        <v>0</v>
      </c>
      <c r="H45" s="435">
        <f t="shared" ref="H45" si="4">D45+F45</f>
        <v>110</v>
      </c>
    </row>
    <row r="46" spans="1:8">
      <c r="A46" s="273"/>
      <c r="B46" s="273"/>
      <c r="C46" s="273"/>
      <c r="D46" s="273"/>
      <c r="E46" s="273"/>
      <c r="F46" s="273"/>
      <c r="G46" s="273"/>
      <c r="H46" s="273"/>
    </row>
    <row r="47" spans="1:8">
      <c r="A47" s="273"/>
      <c r="B47" s="273"/>
      <c r="C47" s="273"/>
      <c r="D47" s="273"/>
      <c r="E47" s="273"/>
      <c r="F47" s="273"/>
      <c r="G47" s="273"/>
      <c r="H47" s="273"/>
    </row>
  </sheetData>
  <mergeCells count="6">
    <mergeCell ref="G7:H7"/>
    <mergeCell ref="A9:B9"/>
    <mergeCell ref="A7:A8"/>
    <mergeCell ref="B7:B8"/>
    <mergeCell ref="C7:D7"/>
    <mergeCell ref="E7:F7"/>
  </mergeCells>
  <printOptions horizontalCentered="1"/>
  <pageMargins left="0.19" right="0.17" top="0.39" bottom="0.38" header="0.16" footer="0.13"/>
  <pageSetup paperSize="9" orientation="landscape" verticalDpi="0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6"/>
  <sheetViews>
    <sheetView showGridLines="0" view="pageBreakPreview" zoomScaleSheetLayoutView="100" workbookViewId="0">
      <selection activeCell="AM10" sqref="AM10"/>
    </sheetView>
  </sheetViews>
  <sheetFormatPr defaultRowHeight="12.75"/>
  <cols>
    <col min="2" max="2" width="64.42578125" customWidth="1"/>
    <col min="3" max="8" width="10.42578125" customWidth="1"/>
  </cols>
  <sheetData>
    <row r="1" spans="1:9" ht="15.75">
      <c r="A1" s="686"/>
      <c r="B1" s="687" t="s">
        <v>192</v>
      </c>
      <c r="C1" s="690" t="str">
        <f>[1]Kadar.ode.!C1</f>
        <v>Институт за плућне болести Војводине</v>
      </c>
      <c r="D1" s="310"/>
      <c r="E1" s="310"/>
    </row>
    <row r="2" spans="1:9" ht="14.25">
      <c r="A2" s="686"/>
      <c r="B2" s="687" t="s">
        <v>193</v>
      </c>
      <c r="C2" s="308">
        <f>[1]Kadar.ode.!C2</f>
        <v>8042462</v>
      </c>
      <c r="D2" s="310"/>
      <c r="E2" s="310"/>
    </row>
    <row r="3" spans="1:9" ht="14.25">
      <c r="A3" s="686"/>
      <c r="B3" s="687"/>
      <c r="C3" s="308"/>
      <c r="D3" s="310"/>
      <c r="E3" s="310"/>
    </row>
    <row r="4" spans="1:9" ht="14.25">
      <c r="A4" s="686"/>
      <c r="B4" s="687" t="s">
        <v>1832</v>
      </c>
      <c r="C4" s="309" t="s">
        <v>2703</v>
      </c>
      <c r="D4" s="311"/>
      <c r="E4" s="311"/>
    </row>
    <row r="5" spans="1:9" ht="14.25">
      <c r="A5" s="686"/>
      <c r="B5" s="687" t="s">
        <v>234</v>
      </c>
      <c r="C5" s="309"/>
      <c r="D5" s="311"/>
      <c r="E5" s="311"/>
    </row>
    <row r="6" spans="1:9" ht="15.75">
      <c r="A6" s="145"/>
      <c r="B6" s="145"/>
      <c r="C6" s="145"/>
      <c r="D6" s="145"/>
      <c r="E6" s="145"/>
    </row>
    <row r="7" spans="1:9">
      <c r="A7" s="771" t="s">
        <v>120</v>
      </c>
      <c r="B7" s="771" t="s">
        <v>236</v>
      </c>
      <c r="C7" s="773" t="s">
        <v>1790</v>
      </c>
      <c r="D7" s="773"/>
      <c r="E7" s="773" t="s">
        <v>1789</v>
      </c>
      <c r="F7" s="773"/>
      <c r="G7" s="773" t="s">
        <v>88</v>
      </c>
      <c r="H7" s="773"/>
      <c r="I7" s="439"/>
    </row>
    <row r="8" spans="1:9" ht="26.25" thickBot="1">
      <c r="A8" s="772"/>
      <c r="B8" s="772"/>
      <c r="C8" s="656" t="s">
        <v>1844</v>
      </c>
      <c r="D8" s="656" t="s">
        <v>1883</v>
      </c>
      <c r="E8" s="656" t="s">
        <v>1844</v>
      </c>
      <c r="F8" s="656" t="s">
        <v>1883</v>
      </c>
      <c r="G8" s="656" t="s">
        <v>1844</v>
      </c>
      <c r="H8" s="656" t="s">
        <v>1883</v>
      </c>
      <c r="I8" s="439"/>
    </row>
    <row r="9" spans="1:9" ht="15.75" thickTop="1">
      <c r="A9" s="444" t="s">
        <v>88</v>
      </c>
      <c r="B9" s="445"/>
      <c r="C9" s="446">
        <f>SUM(C10:C28)</f>
        <v>826</v>
      </c>
      <c r="D9" s="446">
        <f>SUM(D10:D33)</f>
        <v>832</v>
      </c>
      <c r="E9" s="446">
        <f>SUM(E10:E28)</f>
        <v>12284</v>
      </c>
      <c r="F9" s="446">
        <f>SUM(F10:F33)</f>
        <v>21985</v>
      </c>
      <c r="G9" s="446">
        <f t="shared" ref="G9:G14" si="0">C9+E9</f>
        <v>13110</v>
      </c>
      <c r="H9" s="446">
        <f t="shared" ref="H9:H14" si="1">D9+F9</f>
        <v>22817</v>
      </c>
      <c r="I9" s="439"/>
    </row>
    <row r="10" spans="1:9" ht="15.6" customHeight="1">
      <c r="A10" s="434" t="s">
        <v>2708</v>
      </c>
      <c r="B10" s="434" t="s">
        <v>2709</v>
      </c>
      <c r="C10" s="434">
        <v>0</v>
      </c>
      <c r="D10" s="434">
        <v>0</v>
      </c>
      <c r="E10" s="434">
        <v>1</v>
      </c>
      <c r="F10" s="434">
        <v>1</v>
      </c>
      <c r="G10" s="434">
        <f t="shared" si="0"/>
        <v>1</v>
      </c>
      <c r="H10" s="434">
        <f t="shared" si="1"/>
        <v>1</v>
      </c>
      <c r="I10" s="439"/>
    </row>
    <row r="11" spans="1:9" ht="15.6" customHeight="1">
      <c r="A11" s="434" t="s">
        <v>2710</v>
      </c>
      <c r="B11" s="434" t="s">
        <v>2711</v>
      </c>
      <c r="C11" s="434">
        <v>340</v>
      </c>
      <c r="D11" s="434">
        <v>340</v>
      </c>
      <c r="E11" s="434">
        <v>607</v>
      </c>
      <c r="F11" s="434">
        <v>607</v>
      </c>
      <c r="G11" s="434">
        <f t="shared" si="0"/>
        <v>947</v>
      </c>
      <c r="H11" s="434">
        <f t="shared" si="1"/>
        <v>947</v>
      </c>
      <c r="I11" s="439"/>
    </row>
    <row r="12" spans="1:9" ht="15.6" customHeight="1">
      <c r="A12" s="434" t="s">
        <v>2712</v>
      </c>
      <c r="B12" s="434" t="s">
        <v>2713</v>
      </c>
      <c r="C12" s="434">
        <v>0</v>
      </c>
      <c r="D12" s="434">
        <v>0</v>
      </c>
      <c r="E12" s="434">
        <v>3</v>
      </c>
      <c r="F12" s="434">
        <v>3</v>
      </c>
      <c r="G12" s="434">
        <f t="shared" si="0"/>
        <v>3</v>
      </c>
      <c r="H12" s="434">
        <f t="shared" si="1"/>
        <v>3</v>
      </c>
      <c r="I12" s="439"/>
    </row>
    <row r="13" spans="1:9" ht="15.6" customHeight="1">
      <c r="A13" s="434" t="s">
        <v>2714</v>
      </c>
      <c r="B13" s="434" t="s">
        <v>2715</v>
      </c>
      <c r="C13" s="434">
        <v>0</v>
      </c>
      <c r="D13" s="434">
        <v>0</v>
      </c>
      <c r="E13" s="434">
        <v>2</v>
      </c>
      <c r="F13" s="434">
        <v>2</v>
      </c>
      <c r="G13" s="434">
        <f t="shared" si="0"/>
        <v>2</v>
      </c>
      <c r="H13" s="434">
        <f t="shared" si="1"/>
        <v>2</v>
      </c>
      <c r="I13" s="439"/>
    </row>
    <row r="14" spans="1:9" ht="15.6" customHeight="1">
      <c r="A14" s="434" t="s">
        <v>2716</v>
      </c>
      <c r="B14" s="434" t="s">
        <v>2717</v>
      </c>
      <c r="C14" s="434">
        <v>0</v>
      </c>
      <c r="D14" s="434">
        <v>1</v>
      </c>
      <c r="E14" s="434">
        <v>3</v>
      </c>
      <c r="F14" s="434">
        <v>3</v>
      </c>
      <c r="G14" s="434">
        <f t="shared" si="0"/>
        <v>3</v>
      </c>
      <c r="H14" s="434">
        <f t="shared" si="1"/>
        <v>4</v>
      </c>
      <c r="I14" s="439"/>
    </row>
    <row r="15" spans="1:9" ht="15.6" customHeight="1">
      <c r="A15" s="434" t="s">
        <v>2718</v>
      </c>
      <c r="B15" s="434" t="s">
        <v>2719</v>
      </c>
      <c r="C15" s="434">
        <v>0</v>
      </c>
      <c r="D15" s="434">
        <v>0</v>
      </c>
      <c r="E15" s="434">
        <v>286</v>
      </c>
      <c r="F15" s="434">
        <v>286</v>
      </c>
      <c r="G15" s="434">
        <f t="shared" ref="G15:G17" si="2">C15+E15</f>
        <v>286</v>
      </c>
      <c r="H15" s="434">
        <f t="shared" ref="H15:H17" si="3">D15+F15</f>
        <v>286</v>
      </c>
      <c r="I15" s="439"/>
    </row>
    <row r="16" spans="1:9" ht="15.6" customHeight="1">
      <c r="A16" s="434" t="s">
        <v>2729</v>
      </c>
      <c r="B16" s="434" t="s">
        <v>2730</v>
      </c>
      <c r="C16" s="434">
        <v>486</v>
      </c>
      <c r="D16" s="434">
        <v>486</v>
      </c>
      <c r="E16" s="434">
        <v>7053</v>
      </c>
      <c r="F16" s="434">
        <v>10000</v>
      </c>
      <c r="G16" s="434">
        <f t="shared" si="2"/>
        <v>7539</v>
      </c>
      <c r="H16" s="434">
        <f t="shared" si="3"/>
        <v>10486</v>
      </c>
      <c r="I16" s="439"/>
    </row>
    <row r="17" spans="1:9" ht="15.6" customHeight="1">
      <c r="A17" s="434" t="s">
        <v>2731</v>
      </c>
      <c r="B17" s="434" t="s">
        <v>2732</v>
      </c>
      <c r="C17" s="434">
        <v>0</v>
      </c>
      <c r="D17" s="434">
        <v>0</v>
      </c>
      <c r="E17" s="434">
        <v>2</v>
      </c>
      <c r="F17" s="434">
        <v>2</v>
      </c>
      <c r="G17" s="434">
        <f t="shared" si="2"/>
        <v>2</v>
      </c>
      <c r="H17" s="434">
        <f t="shared" si="3"/>
        <v>2</v>
      </c>
      <c r="I17" s="439"/>
    </row>
    <row r="18" spans="1:9" ht="15.6" customHeight="1">
      <c r="A18" s="440" t="s">
        <v>3627</v>
      </c>
      <c r="B18" s="434" t="s">
        <v>2706</v>
      </c>
      <c r="C18" s="441">
        <v>0</v>
      </c>
      <c r="D18" s="441">
        <v>0</v>
      </c>
      <c r="E18" s="441">
        <v>3</v>
      </c>
      <c r="F18" s="441">
        <v>3</v>
      </c>
      <c r="G18" s="441">
        <v>3</v>
      </c>
      <c r="H18" s="441">
        <v>3</v>
      </c>
      <c r="I18" s="439"/>
    </row>
    <row r="19" spans="1:9" ht="15.6" customHeight="1">
      <c r="A19" s="434" t="s">
        <v>2733</v>
      </c>
      <c r="B19" s="434" t="s">
        <v>2707</v>
      </c>
      <c r="C19" s="434">
        <v>0</v>
      </c>
      <c r="D19" s="434">
        <v>0</v>
      </c>
      <c r="E19" s="434">
        <v>5</v>
      </c>
      <c r="F19" s="434">
        <v>10</v>
      </c>
      <c r="G19" s="434">
        <f t="shared" ref="G19:H24" si="4">C19+E19</f>
        <v>5</v>
      </c>
      <c r="H19" s="434">
        <f t="shared" si="4"/>
        <v>10</v>
      </c>
      <c r="I19" s="439"/>
    </row>
    <row r="20" spans="1:9" ht="15.6" customHeight="1">
      <c r="A20" s="434" t="s">
        <v>2734</v>
      </c>
      <c r="B20" s="434" t="s">
        <v>2735</v>
      </c>
      <c r="C20" s="434">
        <v>0</v>
      </c>
      <c r="D20" s="434">
        <v>0</v>
      </c>
      <c r="E20" s="434">
        <v>768</v>
      </c>
      <c r="F20" s="434">
        <v>2444</v>
      </c>
      <c r="G20" s="434">
        <f t="shared" si="4"/>
        <v>768</v>
      </c>
      <c r="H20" s="434">
        <f t="shared" si="4"/>
        <v>2444</v>
      </c>
      <c r="I20" s="439"/>
    </row>
    <row r="21" spans="1:9" ht="15.6" customHeight="1">
      <c r="A21" s="434" t="s">
        <v>2736</v>
      </c>
      <c r="B21" s="434" t="s">
        <v>2737</v>
      </c>
      <c r="C21" s="434">
        <v>0</v>
      </c>
      <c r="D21" s="434">
        <v>0</v>
      </c>
      <c r="E21" s="434">
        <v>1714</v>
      </c>
      <c r="F21" s="434">
        <v>4200</v>
      </c>
      <c r="G21" s="434">
        <f t="shared" si="4"/>
        <v>1714</v>
      </c>
      <c r="H21" s="434">
        <f t="shared" si="4"/>
        <v>4200</v>
      </c>
      <c r="I21" s="439"/>
    </row>
    <row r="22" spans="1:9" ht="15.6" customHeight="1">
      <c r="A22" s="434" t="s">
        <v>2738</v>
      </c>
      <c r="B22" s="434" t="s">
        <v>2720</v>
      </c>
      <c r="C22" s="434">
        <v>0</v>
      </c>
      <c r="D22" s="434">
        <v>0</v>
      </c>
      <c r="E22" s="434">
        <v>201</v>
      </c>
      <c r="F22" s="434">
        <v>449</v>
      </c>
      <c r="G22" s="434">
        <f t="shared" si="4"/>
        <v>201</v>
      </c>
      <c r="H22" s="434">
        <f t="shared" si="4"/>
        <v>449</v>
      </c>
      <c r="I22" s="439"/>
    </row>
    <row r="23" spans="1:9" ht="15.6" customHeight="1">
      <c r="A23" s="434" t="s">
        <v>2739</v>
      </c>
      <c r="B23" s="434" t="s">
        <v>2721</v>
      </c>
      <c r="C23" s="434">
        <v>0</v>
      </c>
      <c r="D23" s="434">
        <v>0</v>
      </c>
      <c r="E23" s="434">
        <v>201</v>
      </c>
      <c r="F23" s="434">
        <v>569</v>
      </c>
      <c r="G23" s="434">
        <f t="shared" si="4"/>
        <v>201</v>
      </c>
      <c r="H23" s="434">
        <f t="shared" si="4"/>
        <v>569</v>
      </c>
      <c r="I23" s="439"/>
    </row>
    <row r="24" spans="1:9" ht="15.6" customHeight="1">
      <c r="A24" s="434" t="s">
        <v>2740</v>
      </c>
      <c r="B24" s="434" t="s">
        <v>2722</v>
      </c>
      <c r="C24" s="434">
        <v>0</v>
      </c>
      <c r="D24" s="434">
        <v>0</v>
      </c>
      <c r="E24" s="434">
        <v>201</v>
      </c>
      <c r="F24" s="434">
        <v>569</v>
      </c>
      <c r="G24" s="434">
        <f t="shared" si="4"/>
        <v>201</v>
      </c>
      <c r="H24" s="434">
        <f t="shared" si="4"/>
        <v>569</v>
      </c>
      <c r="I24" s="439"/>
    </row>
    <row r="25" spans="1:9" ht="15.6" customHeight="1">
      <c r="A25" s="440" t="s">
        <v>2741</v>
      </c>
      <c r="B25" s="434" t="s">
        <v>2742</v>
      </c>
      <c r="C25" s="441">
        <v>0</v>
      </c>
      <c r="D25" s="441">
        <v>0</v>
      </c>
      <c r="E25" s="441">
        <v>567</v>
      </c>
      <c r="F25" s="441">
        <v>567</v>
      </c>
      <c r="G25" s="434">
        <f t="shared" ref="G25" si="5">C25+E25</f>
        <v>567</v>
      </c>
      <c r="H25" s="434">
        <f t="shared" ref="H25" si="6">D25+F25</f>
        <v>567</v>
      </c>
      <c r="I25" s="439"/>
    </row>
    <row r="26" spans="1:9" ht="15.6" customHeight="1">
      <c r="A26" s="434" t="s">
        <v>2743</v>
      </c>
      <c r="B26" s="442" t="s">
        <v>2724</v>
      </c>
      <c r="C26" s="434">
        <v>0</v>
      </c>
      <c r="D26" s="434">
        <v>0</v>
      </c>
      <c r="E26" s="434">
        <v>2</v>
      </c>
      <c r="F26" s="434">
        <v>24</v>
      </c>
      <c r="G26" s="434">
        <f t="shared" ref="G26:H29" si="7">C26+E26</f>
        <v>2</v>
      </c>
      <c r="H26" s="434">
        <f t="shared" si="7"/>
        <v>24</v>
      </c>
      <c r="I26" s="439"/>
    </row>
    <row r="27" spans="1:9" ht="15.6" customHeight="1">
      <c r="A27" s="434" t="s">
        <v>2744</v>
      </c>
      <c r="B27" s="442" t="s">
        <v>2745</v>
      </c>
      <c r="C27" s="434">
        <v>0</v>
      </c>
      <c r="D27" s="434">
        <v>0</v>
      </c>
      <c r="E27" s="434">
        <v>468</v>
      </c>
      <c r="F27" s="434">
        <v>1274</v>
      </c>
      <c r="G27" s="434">
        <f t="shared" si="7"/>
        <v>468</v>
      </c>
      <c r="H27" s="434">
        <f t="shared" si="7"/>
        <v>1274</v>
      </c>
      <c r="I27" s="439"/>
    </row>
    <row r="28" spans="1:9" ht="15.6" customHeight="1">
      <c r="A28" s="434" t="s">
        <v>2746</v>
      </c>
      <c r="B28" s="434" t="s">
        <v>2728</v>
      </c>
      <c r="C28" s="434">
        <v>0</v>
      </c>
      <c r="D28" s="434">
        <v>0</v>
      </c>
      <c r="E28" s="434">
        <v>197</v>
      </c>
      <c r="F28" s="434">
        <v>571</v>
      </c>
      <c r="G28" s="434">
        <f t="shared" si="7"/>
        <v>197</v>
      </c>
      <c r="H28" s="434">
        <f t="shared" si="7"/>
        <v>571</v>
      </c>
      <c r="I28" s="439"/>
    </row>
    <row r="29" spans="1:9" ht="15.6" customHeight="1">
      <c r="A29" s="434" t="s">
        <v>3680</v>
      </c>
      <c r="B29" s="434" t="s">
        <v>3681</v>
      </c>
      <c r="C29" s="435">
        <v>0</v>
      </c>
      <c r="D29" s="435">
        <v>1</v>
      </c>
      <c r="E29" s="435">
        <v>0</v>
      </c>
      <c r="F29" s="435">
        <v>1</v>
      </c>
      <c r="G29" s="435">
        <f t="shared" si="7"/>
        <v>0</v>
      </c>
      <c r="H29" s="435">
        <f t="shared" si="7"/>
        <v>2</v>
      </c>
      <c r="I29" s="439"/>
    </row>
    <row r="30" spans="1:9" ht="15.6" customHeight="1">
      <c r="A30" s="434" t="s">
        <v>3703</v>
      </c>
      <c r="B30" s="434" t="s">
        <v>2723</v>
      </c>
      <c r="C30" s="435">
        <v>0</v>
      </c>
      <c r="D30" s="435">
        <v>1</v>
      </c>
      <c r="E30" s="435">
        <v>0</v>
      </c>
      <c r="F30" s="435">
        <v>100</v>
      </c>
      <c r="G30" s="435">
        <f t="shared" ref="G30:G33" si="8">C30+E30</f>
        <v>0</v>
      </c>
      <c r="H30" s="435">
        <f t="shared" ref="H30:H33" si="9">D30+F30</f>
        <v>101</v>
      </c>
      <c r="I30" s="439"/>
    </row>
    <row r="31" spans="1:9" ht="15.6" customHeight="1">
      <c r="A31" s="434" t="s">
        <v>3704</v>
      </c>
      <c r="B31" s="434" t="s">
        <v>2725</v>
      </c>
      <c r="C31" s="435">
        <v>0</v>
      </c>
      <c r="D31" s="435">
        <v>1</v>
      </c>
      <c r="E31" s="435">
        <v>0</v>
      </c>
      <c r="F31" s="435">
        <v>100</v>
      </c>
      <c r="G31" s="435">
        <f t="shared" si="8"/>
        <v>0</v>
      </c>
      <c r="H31" s="435">
        <f t="shared" si="9"/>
        <v>101</v>
      </c>
      <c r="I31" s="439"/>
    </row>
    <row r="32" spans="1:9" ht="15.6" customHeight="1">
      <c r="A32" s="434" t="s">
        <v>3705</v>
      </c>
      <c r="B32" s="434" t="s">
        <v>2726</v>
      </c>
      <c r="C32" s="435">
        <v>0</v>
      </c>
      <c r="D32" s="435">
        <v>1</v>
      </c>
      <c r="E32" s="435">
        <v>0</v>
      </c>
      <c r="F32" s="435">
        <v>100</v>
      </c>
      <c r="G32" s="435">
        <f t="shared" si="8"/>
        <v>0</v>
      </c>
      <c r="H32" s="435">
        <f t="shared" si="9"/>
        <v>101</v>
      </c>
      <c r="I32" s="439"/>
    </row>
    <row r="33" spans="1:9" ht="15.6" customHeight="1">
      <c r="A33" s="434" t="s">
        <v>3706</v>
      </c>
      <c r="B33" s="434" t="s">
        <v>2727</v>
      </c>
      <c r="C33" s="435">
        <v>0</v>
      </c>
      <c r="D33" s="435">
        <v>1</v>
      </c>
      <c r="E33" s="435">
        <v>0</v>
      </c>
      <c r="F33" s="435">
        <v>100</v>
      </c>
      <c r="G33" s="435">
        <f t="shared" si="8"/>
        <v>0</v>
      </c>
      <c r="H33" s="435">
        <f t="shared" si="9"/>
        <v>101</v>
      </c>
      <c r="I33" s="439"/>
    </row>
    <row r="34" spans="1:9" ht="15" customHeight="1">
      <c r="A34" s="439"/>
      <c r="B34" s="443" t="s">
        <v>3790</v>
      </c>
      <c r="C34" s="439"/>
      <c r="D34" s="439"/>
      <c r="E34" s="439"/>
      <c r="F34" s="439"/>
      <c r="G34" s="439"/>
      <c r="H34" s="439"/>
      <c r="I34" s="439"/>
    </row>
    <row r="35" spans="1:9">
      <c r="A35" s="439"/>
      <c r="B35" s="439" t="s">
        <v>3791</v>
      </c>
      <c r="C35" s="439"/>
      <c r="D35" s="439"/>
      <c r="E35" s="439"/>
      <c r="F35" s="439"/>
      <c r="G35" s="439"/>
      <c r="H35" s="439"/>
      <c r="I35" s="439"/>
    </row>
    <row r="36" spans="1:9">
      <c r="A36" s="439"/>
      <c r="B36" s="439"/>
      <c r="C36" s="439"/>
      <c r="D36" s="439"/>
      <c r="E36" s="439"/>
      <c r="F36" s="439"/>
      <c r="G36" s="439"/>
      <c r="H36" s="439"/>
      <c r="I36" s="439"/>
    </row>
  </sheetData>
  <sortState ref="A10:H47">
    <sortCondition ref="A10"/>
  </sortState>
  <mergeCells count="5">
    <mergeCell ref="A7:A8"/>
    <mergeCell ref="B7:B8"/>
    <mergeCell ref="C7:D7"/>
    <mergeCell ref="E7:F7"/>
    <mergeCell ref="G7:H7"/>
  </mergeCells>
  <printOptions horizontalCentered="1"/>
  <pageMargins left="0.36" right="0.25" top="0.45" bottom="0.36" header="0.16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5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11.42578125" style="58" customWidth="1"/>
    <col min="2" max="2" width="63.7109375" style="58" customWidth="1"/>
    <col min="3" max="8" width="9.85546875" style="447" customWidth="1"/>
    <col min="9" max="10" width="8.42578125" style="58" customWidth="1"/>
    <col min="11" max="16384" width="9.140625" style="58"/>
  </cols>
  <sheetData>
    <row r="1" spans="1:10" ht="15.75">
      <c r="A1" s="686"/>
      <c r="B1" s="687" t="s">
        <v>192</v>
      </c>
      <c r="C1" s="697" t="str">
        <f>Kadar.ode.!F1</f>
        <v>Институт за плућне болести Војводине</v>
      </c>
      <c r="D1" s="459"/>
      <c r="E1" s="459"/>
      <c r="F1" s="459"/>
      <c r="G1" s="460"/>
    </row>
    <row r="2" spans="1:10" ht="14.25">
      <c r="A2" s="686"/>
      <c r="B2" s="687" t="s">
        <v>193</v>
      </c>
      <c r="C2" s="458">
        <f>Kadar.ode.!F2</f>
        <v>8042462</v>
      </c>
      <c r="D2" s="459"/>
      <c r="E2" s="459"/>
      <c r="F2" s="459"/>
      <c r="G2" s="460"/>
    </row>
    <row r="3" spans="1:10" ht="14.25">
      <c r="A3" s="686"/>
      <c r="B3" s="687"/>
      <c r="C3" s="458"/>
      <c r="D3" s="459"/>
      <c r="E3" s="459"/>
      <c r="F3" s="459"/>
      <c r="G3" s="460"/>
      <c r="J3" s="126"/>
    </row>
    <row r="4" spans="1:10" s="118" customFormat="1" ht="14.25">
      <c r="A4" s="686"/>
      <c r="B4" s="687" t="s">
        <v>1833</v>
      </c>
      <c r="C4" s="461" t="s">
        <v>1792</v>
      </c>
      <c r="D4" s="462"/>
      <c r="E4" s="462"/>
      <c r="F4" s="462"/>
      <c r="G4" s="463"/>
      <c r="H4" s="450"/>
      <c r="J4" s="93"/>
    </row>
    <row r="5" spans="1:10" ht="10.5" customHeight="1">
      <c r="A5" s="108"/>
      <c r="B5" s="107"/>
      <c r="E5" s="464"/>
      <c r="F5" s="451"/>
      <c r="G5" s="451"/>
      <c r="H5" s="451"/>
      <c r="I5" s="114"/>
      <c r="J5" s="114"/>
    </row>
    <row r="6" spans="1:10" ht="55.15" customHeight="1">
      <c r="A6" s="759" t="s">
        <v>53</v>
      </c>
      <c r="B6" s="759" t="s">
        <v>242</v>
      </c>
      <c r="C6" s="775" t="s">
        <v>1793</v>
      </c>
      <c r="D6" s="776"/>
      <c r="E6" s="775" t="s">
        <v>1794</v>
      </c>
      <c r="F6" s="776"/>
      <c r="G6" s="775" t="s">
        <v>1795</v>
      </c>
      <c r="H6" s="776"/>
    </row>
    <row r="7" spans="1:10" ht="35.25" customHeight="1" thickBot="1">
      <c r="A7" s="760"/>
      <c r="B7" s="760"/>
      <c r="C7" s="657" t="s">
        <v>1844</v>
      </c>
      <c r="D7" s="657" t="s">
        <v>1883</v>
      </c>
      <c r="E7" s="657" t="s">
        <v>1844</v>
      </c>
      <c r="F7" s="657" t="s">
        <v>1883</v>
      </c>
      <c r="G7" s="657" t="s">
        <v>1844</v>
      </c>
      <c r="H7" s="657" t="s">
        <v>1883</v>
      </c>
    </row>
    <row r="8" spans="1:10" s="59" customFormat="1" ht="15.6" customHeight="1" thickTop="1">
      <c r="A8" s="212" t="s">
        <v>2747</v>
      </c>
      <c r="B8" s="119"/>
      <c r="C8" s="452"/>
      <c r="D8" s="452"/>
      <c r="E8" s="452"/>
      <c r="F8" s="452"/>
      <c r="G8" s="452"/>
      <c r="H8" s="452"/>
    </row>
    <row r="9" spans="1:10" s="59" customFormat="1" ht="15.6" customHeight="1">
      <c r="A9" s="468" t="s">
        <v>243</v>
      </c>
      <c r="B9" s="469"/>
      <c r="C9" s="466">
        <v>17328</v>
      </c>
      <c r="D9" s="466">
        <v>17328</v>
      </c>
      <c r="E9" s="466">
        <v>5068</v>
      </c>
      <c r="F9" s="466">
        <v>5068</v>
      </c>
      <c r="G9" s="467">
        <f>C9+E9</f>
        <v>22396</v>
      </c>
      <c r="H9" s="467">
        <f>D9+F9</f>
        <v>22396</v>
      </c>
    </row>
    <row r="10" spans="1:10" s="59" customFormat="1" ht="15.6" customHeight="1">
      <c r="A10" s="470" t="s">
        <v>244</v>
      </c>
      <c r="B10" s="471"/>
      <c r="C10" s="466">
        <f>SUM(C11:C34)</f>
        <v>24732</v>
      </c>
      <c r="D10" s="466">
        <f>SUM(D11:D38)</f>
        <v>24963</v>
      </c>
      <c r="E10" s="466">
        <f>SUM(E11:E34)</f>
        <v>23802</v>
      </c>
      <c r="F10" s="466">
        <f>SUM(F11:F38)</f>
        <v>23905</v>
      </c>
      <c r="G10" s="467">
        <f t="shared" ref="G10" si="0">C10+E10</f>
        <v>48534</v>
      </c>
      <c r="H10" s="467">
        <f t="shared" ref="H10" si="1">D10+F10</f>
        <v>48868</v>
      </c>
    </row>
    <row r="11" spans="1:10" s="59" customFormat="1" ht="15.6" customHeight="1">
      <c r="A11" s="136" t="s">
        <v>3616</v>
      </c>
      <c r="B11" s="220" t="s">
        <v>3617</v>
      </c>
      <c r="C11" s="441">
        <v>0</v>
      </c>
      <c r="D11" s="441">
        <v>0</v>
      </c>
      <c r="E11" s="441">
        <v>1</v>
      </c>
      <c r="F11" s="441">
        <v>1</v>
      </c>
      <c r="G11" s="441">
        <v>1</v>
      </c>
      <c r="H11" s="441">
        <v>1</v>
      </c>
    </row>
    <row r="12" spans="1:10" s="59" customFormat="1" ht="15.6" customHeight="1">
      <c r="A12" s="136" t="s">
        <v>3618</v>
      </c>
      <c r="B12" s="220" t="s">
        <v>3619</v>
      </c>
      <c r="C12" s="441">
        <v>0</v>
      </c>
      <c r="D12" s="441">
        <v>0</v>
      </c>
      <c r="E12" s="441">
        <v>2</v>
      </c>
      <c r="F12" s="441">
        <v>2</v>
      </c>
      <c r="G12" s="441">
        <v>2</v>
      </c>
      <c r="H12" s="441">
        <v>2</v>
      </c>
    </row>
    <row r="13" spans="1:10" s="59" customFormat="1" ht="15.6" customHeight="1">
      <c r="A13" s="220" t="s">
        <v>2748</v>
      </c>
      <c r="B13" s="220" t="s">
        <v>2749</v>
      </c>
      <c r="C13" s="441">
        <v>8</v>
      </c>
      <c r="D13" s="441">
        <v>8</v>
      </c>
      <c r="E13" s="441">
        <v>20</v>
      </c>
      <c r="F13" s="441">
        <v>20</v>
      </c>
      <c r="G13" s="454">
        <f t="shared" ref="G13:G21" si="2">C13+E13</f>
        <v>28</v>
      </c>
      <c r="H13" s="454">
        <f t="shared" ref="H13:H21" si="3">D13+F13</f>
        <v>28</v>
      </c>
    </row>
    <row r="14" spans="1:10" s="59" customFormat="1" ht="15.6" customHeight="1">
      <c r="A14" s="220" t="s">
        <v>2750</v>
      </c>
      <c r="B14" s="220" t="s">
        <v>2751</v>
      </c>
      <c r="C14" s="441">
        <v>1</v>
      </c>
      <c r="D14" s="441">
        <v>1</v>
      </c>
      <c r="E14" s="441">
        <v>4</v>
      </c>
      <c r="F14" s="441">
        <v>4</v>
      </c>
      <c r="G14" s="454">
        <f t="shared" si="2"/>
        <v>5</v>
      </c>
      <c r="H14" s="454">
        <f t="shared" si="3"/>
        <v>5</v>
      </c>
    </row>
    <row r="15" spans="1:10" s="59" customFormat="1" ht="15.6" customHeight="1">
      <c r="A15" s="220" t="s">
        <v>2752</v>
      </c>
      <c r="B15" s="220" t="s">
        <v>2753</v>
      </c>
      <c r="C15" s="441">
        <v>0</v>
      </c>
      <c r="D15" s="441">
        <v>0</v>
      </c>
      <c r="E15" s="441">
        <v>1</v>
      </c>
      <c r="F15" s="441">
        <v>1</v>
      </c>
      <c r="G15" s="454">
        <f t="shared" si="2"/>
        <v>1</v>
      </c>
      <c r="H15" s="454">
        <f t="shared" si="3"/>
        <v>1</v>
      </c>
    </row>
    <row r="16" spans="1:10" s="59" customFormat="1" ht="15.6" customHeight="1">
      <c r="A16" s="220" t="s">
        <v>2754</v>
      </c>
      <c r="B16" s="220" t="s">
        <v>2755</v>
      </c>
      <c r="C16" s="441">
        <v>5</v>
      </c>
      <c r="D16" s="441">
        <v>5</v>
      </c>
      <c r="E16" s="441">
        <v>7</v>
      </c>
      <c r="F16" s="441">
        <v>7</v>
      </c>
      <c r="G16" s="454">
        <f t="shared" si="2"/>
        <v>12</v>
      </c>
      <c r="H16" s="454">
        <f t="shared" si="3"/>
        <v>12</v>
      </c>
    </row>
    <row r="17" spans="1:8" s="59" customFormat="1" ht="15.6" customHeight="1">
      <c r="A17" s="220" t="s">
        <v>2756</v>
      </c>
      <c r="B17" s="220" t="s">
        <v>2757</v>
      </c>
      <c r="C17" s="441">
        <v>3</v>
      </c>
      <c r="D17" s="441">
        <v>3</v>
      </c>
      <c r="E17" s="441">
        <v>6</v>
      </c>
      <c r="F17" s="441">
        <v>6</v>
      </c>
      <c r="G17" s="454">
        <f t="shared" si="2"/>
        <v>9</v>
      </c>
      <c r="H17" s="454">
        <f t="shared" si="3"/>
        <v>9</v>
      </c>
    </row>
    <row r="18" spans="1:8" ht="15.6" customHeight="1">
      <c r="A18" s="220" t="s">
        <v>2758</v>
      </c>
      <c r="B18" s="220" t="s">
        <v>2759</v>
      </c>
      <c r="C18" s="441">
        <v>10</v>
      </c>
      <c r="D18" s="441">
        <v>10</v>
      </c>
      <c r="E18" s="441">
        <v>15</v>
      </c>
      <c r="F18" s="441">
        <v>15</v>
      </c>
      <c r="G18" s="454">
        <f t="shared" si="2"/>
        <v>25</v>
      </c>
      <c r="H18" s="454">
        <f t="shared" si="3"/>
        <v>25</v>
      </c>
    </row>
    <row r="19" spans="1:8" s="59" customFormat="1" ht="15.6" customHeight="1">
      <c r="A19" s="220" t="s">
        <v>2760</v>
      </c>
      <c r="B19" s="220" t="s">
        <v>2761</v>
      </c>
      <c r="C19" s="441">
        <v>5</v>
      </c>
      <c r="D19" s="441">
        <v>5</v>
      </c>
      <c r="E19" s="441">
        <v>21</v>
      </c>
      <c r="F19" s="441">
        <v>21</v>
      </c>
      <c r="G19" s="454">
        <f t="shared" si="2"/>
        <v>26</v>
      </c>
      <c r="H19" s="454">
        <f t="shared" si="3"/>
        <v>26</v>
      </c>
    </row>
    <row r="20" spans="1:8" s="59" customFormat="1" ht="15.6" customHeight="1">
      <c r="A20" s="220" t="s">
        <v>2762</v>
      </c>
      <c r="B20" s="220" t="s">
        <v>2763</v>
      </c>
      <c r="C20" s="441">
        <v>6</v>
      </c>
      <c r="D20" s="441">
        <v>6</v>
      </c>
      <c r="E20" s="441">
        <v>17</v>
      </c>
      <c r="F20" s="441">
        <v>17</v>
      </c>
      <c r="G20" s="454">
        <f t="shared" si="2"/>
        <v>23</v>
      </c>
      <c r="H20" s="454">
        <f t="shared" si="3"/>
        <v>23</v>
      </c>
    </row>
    <row r="21" spans="1:8" s="59" customFormat="1" ht="15.6" customHeight="1">
      <c r="A21" s="220" t="s">
        <v>2764</v>
      </c>
      <c r="B21" s="220" t="s">
        <v>2765</v>
      </c>
      <c r="C21" s="441">
        <v>6</v>
      </c>
      <c r="D21" s="441">
        <v>6</v>
      </c>
      <c r="E21" s="441">
        <v>7</v>
      </c>
      <c r="F21" s="441">
        <v>7</v>
      </c>
      <c r="G21" s="454">
        <f t="shared" si="2"/>
        <v>13</v>
      </c>
      <c r="H21" s="454">
        <f t="shared" si="3"/>
        <v>13</v>
      </c>
    </row>
    <row r="22" spans="1:8" s="59" customFormat="1" ht="15.6" customHeight="1">
      <c r="A22" s="136" t="s">
        <v>3620</v>
      </c>
      <c r="B22" s="220" t="s">
        <v>2766</v>
      </c>
      <c r="C22" s="441">
        <v>0</v>
      </c>
      <c r="D22" s="441">
        <v>0</v>
      </c>
      <c r="E22" s="441">
        <v>4</v>
      </c>
      <c r="F22" s="441">
        <v>4</v>
      </c>
      <c r="G22" s="441">
        <v>4</v>
      </c>
      <c r="H22" s="441">
        <v>4</v>
      </c>
    </row>
    <row r="23" spans="1:8" s="59" customFormat="1" ht="15.6" customHeight="1">
      <c r="A23" s="220" t="s">
        <v>2767</v>
      </c>
      <c r="B23" s="220" t="s">
        <v>2768</v>
      </c>
      <c r="C23" s="441">
        <v>1</v>
      </c>
      <c r="D23" s="441">
        <v>1</v>
      </c>
      <c r="E23" s="441">
        <v>8</v>
      </c>
      <c r="F23" s="441">
        <v>8</v>
      </c>
      <c r="G23" s="454">
        <f t="shared" ref="G23:G36" si="4">C23+E23</f>
        <v>9</v>
      </c>
      <c r="H23" s="454">
        <f t="shared" ref="H23:H36" si="5">D23+F23</f>
        <v>9</v>
      </c>
    </row>
    <row r="24" spans="1:8" s="59" customFormat="1" ht="15.6" customHeight="1">
      <c r="A24" s="220" t="s">
        <v>2769</v>
      </c>
      <c r="B24" s="220" t="s">
        <v>2770</v>
      </c>
      <c r="C24" s="441">
        <v>2</v>
      </c>
      <c r="D24" s="441">
        <v>2</v>
      </c>
      <c r="E24" s="441">
        <v>9</v>
      </c>
      <c r="F24" s="441">
        <v>9</v>
      </c>
      <c r="G24" s="454">
        <f t="shared" si="4"/>
        <v>11</v>
      </c>
      <c r="H24" s="454">
        <f t="shared" si="5"/>
        <v>11</v>
      </c>
    </row>
    <row r="25" spans="1:8" s="59" customFormat="1" ht="15.6" customHeight="1">
      <c r="A25" s="220" t="s">
        <v>2771</v>
      </c>
      <c r="B25" s="220" t="s">
        <v>2772</v>
      </c>
      <c r="C25" s="441">
        <v>2</v>
      </c>
      <c r="D25" s="441">
        <v>2</v>
      </c>
      <c r="E25" s="441">
        <v>1</v>
      </c>
      <c r="F25" s="441">
        <v>1</v>
      </c>
      <c r="G25" s="454">
        <f t="shared" si="4"/>
        <v>3</v>
      </c>
      <c r="H25" s="454">
        <f t="shared" si="5"/>
        <v>3</v>
      </c>
    </row>
    <row r="26" spans="1:8" ht="15.6" customHeight="1">
      <c r="A26" s="220" t="s">
        <v>2773</v>
      </c>
      <c r="B26" s="220" t="s">
        <v>2774</v>
      </c>
      <c r="C26" s="441">
        <v>2</v>
      </c>
      <c r="D26" s="441">
        <v>2</v>
      </c>
      <c r="E26" s="441">
        <v>8</v>
      </c>
      <c r="F26" s="441">
        <v>8</v>
      </c>
      <c r="G26" s="454">
        <f t="shared" si="4"/>
        <v>10</v>
      </c>
      <c r="H26" s="454">
        <f t="shared" si="5"/>
        <v>10</v>
      </c>
    </row>
    <row r="27" spans="1:8" s="59" customFormat="1" ht="15.6" customHeight="1">
      <c r="A27" s="220" t="s">
        <v>2775</v>
      </c>
      <c r="B27" s="220" t="s">
        <v>2776</v>
      </c>
      <c r="C27" s="441">
        <v>1</v>
      </c>
      <c r="D27" s="441">
        <v>1</v>
      </c>
      <c r="E27" s="441">
        <v>4</v>
      </c>
      <c r="F27" s="441">
        <v>4</v>
      </c>
      <c r="G27" s="454">
        <f t="shared" si="4"/>
        <v>5</v>
      </c>
      <c r="H27" s="454">
        <f t="shared" si="5"/>
        <v>5</v>
      </c>
    </row>
    <row r="28" spans="1:8" s="59" customFormat="1" ht="15.6" customHeight="1">
      <c r="A28" s="220" t="s">
        <v>2777</v>
      </c>
      <c r="B28" s="220" t="s">
        <v>2778</v>
      </c>
      <c r="C28" s="441">
        <v>1</v>
      </c>
      <c r="D28" s="441">
        <v>1</v>
      </c>
      <c r="E28" s="441">
        <v>1</v>
      </c>
      <c r="F28" s="441">
        <v>1</v>
      </c>
      <c r="G28" s="454">
        <f t="shared" si="4"/>
        <v>2</v>
      </c>
      <c r="H28" s="454">
        <f t="shared" si="5"/>
        <v>2</v>
      </c>
    </row>
    <row r="29" spans="1:8" s="59" customFormat="1" ht="15.6" customHeight="1">
      <c r="A29" s="220" t="s">
        <v>2779</v>
      </c>
      <c r="B29" s="220" t="s">
        <v>2780</v>
      </c>
      <c r="C29" s="441">
        <v>2</v>
      </c>
      <c r="D29" s="441">
        <v>2</v>
      </c>
      <c r="E29" s="441">
        <v>8</v>
      </c>
      <c r="F29" s="441">
        <v>8</v>
      </c>
      <c r="G29" s="454">
        <f t="shared" si="4"/>
        <v>10</v>
      </c>
      <c r="H29" s="454">
        <f t="shared" si="5"/>
        <v>10</v>
      </c>
    </row>
    <row r="30" spans="1:8" s="59" customFormat="1" ht="15.6" customHeight="1">
      <c r="A30" s="220" t="s">
        <v>2781</v>
      </c>
      <c r="B30" s="220" t="s">
        <v>2782</v>
      </c>
      <c r="C30" s="441">
        <v>24670</v>
      </c>
      <c r="D30" s="441">
        <v>24670</v>
      </c>
      <c r="E30" s="441">
        <v>23655</v>
      </c>
      <c r="F30" s="441">
        <v>23655</v>
      </c>
      <c r="G30" s="454">
        <f t="shared" si="4"/>
        <v>48325</v>
      </c>
      <c r="H30" s="454">
        <f t="shared" si="5"/>
        <v>48325</v>
      </c>
    </row>
    <row r="31" spans="1:8" s="59" customFormat="1" ht="15.6" customHeight="1">
      <c r="A31" s="220" t="s">
        <v>2783</v>
      </c>
      <c r="B31" s="220" t="s">
        <v>2784</v>
      </c>
      <c r="C31" s="441">
        <v>0</v>
      </c>
      <c r="D31" s="441">
        <v>0</v>
      </c>
      <c r="E31" s="441">
        <v>1</v>
      </c>
      <c r="F31" s="441">
        <v>1</v>
      </c>
      <c r="G31" s="454">
        <f t="shared" si="4"/>
        <v>1</v>
      </c>
      <c r="H31" s="454">
        <f t="shared" si="5"/>
        <v>1</v>
      </c>
    </row>
    <row r="32" spans="1:8" s="59" customFormat="1" ht="15.6" customHeight="1">
      <c r="A32" s="220" t="s">
        <v>2785</v>
      </c>
      <c r="B32" s="220" t="s">
        <v>2786</v>
      </c>
      <c r="C32" s="441">
        <v>0</v>
      </c>
      <c r="D32" s="441">
        <v>0</v>
      </c>
      <c r="E32" s="441">
        <v>1</v>
      </c>
      <c r="F32" s="441">
        <v>1</v>
      </c>
      <c r="G32" s="454">
        <f t="shared" si="4"/>
        <v>1</v>
      </c>
      <c r="H32" s="454">
        <f t="shared" si="5"/>
        <v>1</v>
      </c>
    </row>
    <row r="33" spans="1:10" s="59" customFormat="1" ht="15.6" customHeight="1">
      <c r="A33" s="220" t="s">
        <v>2787</v>
      </c>
      <c r="B33" s="220" t="s">
        <v>2788</v>
      </c>
      <c r="C33" s="441">
        <v>7</v>
      </c>
      <c r="D33" s="441">
        <v>7</v>
      </c>
      <c r="E33" s="441">
        <v>0</v>
      </c>
      <c r="F33" s="441">
        <v>0</v>
      </c>
      <c r="G33" s="454">
        <f t="shared" si="4"/>
        <v>7</v>
      </c>
      <c r="H33" s="454">
        <f t="shared" si="5"/>
        <v>7</v>
      </c>
    </row>
    <row r="34" spans="1:10" s="59" customFormat="1" ht="15.6" customHeight="1">
      <c r="A34" s="220" t="s">
        <v>2789</v>
      </c>
      <c r="B34" s="220" t="s">
        <v>2790</v>
      </c>
      <c r="C34" s="441">
        <v>0</v>
      </c>
      <c r="D34" s="441">
        <v>0</v>
      </c>
      <c r="E34" s="441">
        <v>1</v>
      </c>
      <c r="F34" s="441">
        <v>1</v>
      </c>
      <c r="G34" s="454">
        <f t="shared" si="4"/>
        <v>1</v>
      </c>
      <c r="H34" s="454">
        <f t="shared" si="5"/>
        <v>1</v>
      </c>
    </row>
    <row r="35" spans="1:10" s="59" customFormat="1" ht="15.6" customHeight="1">
      <c r="A35" s="220" t="s">
        <v>2791</v>
      </c>
      <c r="B35" s="220" t="s">
        <v>2792</v>
      </c>
      <c r="C35" s="441">
        <v>224</v>
      </c>
      <c r="D35" s="441">
        <v>224</v>
      </c>
      <c r="E35" s="441">
        <v>86</v>
      </c>
      <c r="F35" s="441">
        <v>86</v>
      </c>
      <c r="G35" s="454">
        <f t="shared" si="4"/>
        <v>310</v>
      </c>
      <c r="H35" s="454">
        <f t="shared" si="5"/>
        <v>310</v>
      </c>
    </row>
    <row r="36" spans="1:10" s="59" customFormat="1" ht="15.6" customHeight="1">
      <c r="A36" s="370" t="s">
        <v>2793</v>
      </c>
      <c r="B36" s="370" t="s">
        <v>2794</v>
      </c>
      <c r="C36" s="465">
        <v>0</v>
      </c>
      <c r="D36" s="465">
        <v>0</v>
      </c>
      <c r="E36" s="465">
        <v>1</v>
      </c>
      <c r="F36" s="465">
        <v>1</v>
      </c>
      <c r="G36" s="454">
        <f t="shared" si="4"/>
        <v>1</v>
      </c>
      <c r="H36" s="454">
        <f t="shared" si="5"/>
        <v>1</v>
      </c>
    </row>
    <row r="37" spans="1:10" s="59" customFormat="1" ht="15.6" customHeight="1">
      <c r="A37" s="136" t="s">
        <v>3621</v>
      </c>
      <c r="B37" s="220" t="s">
        <v>3622</v>
      </c>
      <c r="C37" s="441">
        <v>1</v>
      </c>
      <c r="D37" s="441">
        <v>1</v>
      </c>
      <c r="E37" s="441">
        <v>3</v>
      </c>
      <c r="F37" s="441">
        <v>3</v>
      </c>
      <c r="G37" s="455">
        <v>4</v>
      </c>
      <c r="H37" s="455">
        <v>4</v>
      </c>
    </row>
    <row r="38" spans="1:10" s="59" customFormat="1" ht="15.6" customHeight="1">
      <c r="A38" s="220" t="s">
        <v>2795</v>
      </c>
      <c r="B38" s="220" t="s">
        <v>2796</v>
      </c>
      <c r="C38" s="441">
        <v>6</v>
      </c>
      <c r="D38" s="441">
        <v>6</v>
      </c>
      <c r="E38" s="441">
        <v>13</v>
      </c>
      <c r="F38" s="441">
        <v>13</v>
      </c>
      <c r="G38" s="454">
        <f>C38+E38</f>
        <v>19</v>
      </c>
      <c r="H38" s="454">
        <f>D38+F38</f>
        <v>19</v>
      </c>
    </row>
    <row r="39" spans="1:10" s="59" customFormat="1" ht="15.6" customHeight="1">
      <c r="A39" s="116"/>
      <c r="B39" s="115"/>
      <c r="C39" s="456"/>
      <c r="D39" s="456"/>
      <c r="E39" s="456"/>
      <c r="F39" s="456"/>
      <c r="G39" s="456"/>
      <c r="H39" s="456"/>
    </row>
    <row r="40" spans="1:10" s="59" customFormat="1" ht="15.6" customHeight="1">
      <c r="A40" s="215" t="s">
        <v>245</v>
      </c>
      <c r="B40" s="128"/>
      <c r="C40" s="456"/>
      <c r="D40" s="456"/>
      <c r="E40" s="456"/>
      <c r="F40" s="456"/>
      <c r="G40" s="456"/>
      <c r="H40" s="456"/>
    </row>
    <row r="41" spans="1:10" s="59" customFormat="1" ht="15.6" customHeight="1">
      <c r="A41" s="314" t="s">
        <v>164</v>
      </c>
      <c r="B41" s="316" t="s">
        <v>175</v>
      </c>
      <c r="C41" s="456"/>
      <c r="D41" s="456"/>
      <c r="E41" s="456"/>
      <c r="F41" s="456"/>
      <c r="G41" s="456"/>
      <c r="H41" s="456"/>
    </row>
    <row r="42" spans="1:10" s="59" customFormat="1" ht="15.6" customHeight="1">
      <c r="A42" s="288"/>
      <c r="B42" s="115"/>
      <c r="C42" s="457"/>
      <c r="D42" s="457"/>
      <c r="E42" s="457"/>
      <c r="F42" s="457"/>
      <c r="G42" s="457"/>
      <c r="H42" s="457"/>
    </row>
    <row r="43" spans="1:10" s="59" customFormat="1" ht="15.6" customHeight="1">
      <c r="A43" s="213"/>
      <c r="B43" s="120"/>
      <c r="C43" s="456"/>
      <c r="D43" s="456"/>
      <c r="E43" s="456"/>
      <c r="F43" s="456"/>
      <c r="G43" s="456"/>
      <c r="H43" s="456"/>
    </row>
    <row r="44" spans="1:10" s="59" customFormat="1" ht="15.6" customHeight="1">
      <c r="A44" s="213" t="s">
        <v>2797</v>
      </c>
      <c r="B44" s="122"/>
      <c r="C44" s="456"/>
      <c r="D44" s="456"/>
      <c r="E44" s="456"/>
      <c r="F44" s="456"/>
      <c r="G44" s="456"/>
      <c r="H44" s="456"/>
    </row>
    <row r="45" spans="1:10" s="59" customFormat="1" ht="15.6" customHeight="1">
      <c r="A45" s="468" t="s">
        <v>243</v>
      </c>
      <c r="B45" s="469"/>
      <c r="C45" s="466">
        <v>654</v>
      </c>
      <c r="D45" s="466">
        <v>654</v>
      </c>
      <c r="E45" s="466">
        <v>3220</v>
      </c>
      <c r="F45" s="466">
        <v>3220</v>
      </c>
      <c r="G45" s="467">
        <f t="shared" ref="G45:G56" si="6">C45+E45</f>
        <v>3874</v>
      </c>
      <c r="H45" s="467">
        <f t="shared" ref="H45:H56" si="7">D45+F45</f>
        <v>3874</v>
      </c>
    </row>
    <row r="46" spans="1:10" s="59" customFormat="1" ht="15.6" customHeight="1">
      <c r="A46" s="470" t="s">
        <v>244</v>
      </c>
      <c r="B46" s="471"/>
      <c r="C46" s="466">
        <f>SUM(C47:C56)</f>
        <v>834</v>
      </c>
      <c r="D46" s="466">
        <f>SUM(D47:D56)</f>
        <v>834</v>
      </c>
      <c r="E46" s="466">
        <f>SUM(E47:E56)</f>
        <v>8989</v>
      </c>
      <c r="F46" s="466">
        <f>SUM(F47:F56)</f>
        <v>8989</v>
      </c>
      <c r="G46" s="467">
        <f t="shared" si="6"/>
        <v>9823</v>
      </c>
      <c r="H46" s="467">
        <f t="shared" si="7"/>
        <v>9823</v>
      </c>
    </row>
    <row r="47" spans="1:10" ht="15.6" customHeight="1">
      <c r="A47" s="220" t="s">
        <v>2798</v>
      </c>
      <c r="B47" s="220" t="s">
        <v>2799</v>
      </c>
      <c r="C47" s="441">
        <v>2</v>
      </c>
      <c r="D47" s="441">
        <v>2</v>
      </c>
      <c r="E47" s="441">
        <v>10</v>
      </c>
      <c r="F47" s="441">
        <v>10</v>
      </c>
      <c r="G47" s="454">
        <f t="shared" si="6"/>
        <v>12</v>
      </c>
      <c r="H47" s="454">
        <f t="shared" si="7"/>
        <v>12</v>
      </c>
      <c r="I47" s="114"/>
      <c r="J47" s="114"/>
    </row>
    <row r="48" spans="1:10" ht="15.6" customHeight="1">
      <c r="A48" s="220" t="s">
        <v>2800</v>
      </c>
      <c r="B48" s="220" t="s">
        <v>2801</v>
      </c>
      <c r="C48" s="441">
        <v>90</v>
      </c>
      <c r="D48" s="441">
        <v>90</v>
      </c>
      <c r="E48" s="441">
        <v>2695</v>
      </c>
      <c r="F48" s="441">
        <v>2695</v>
      </c>
      <c r="G48" s="454">
        <f t="shared" si="6"/>
        <v>2785</v>
      </c>
      <c r="H48" s="454">
        <f t="shared" si="7"/>
        <v>2785</v>
      </c>
      <c r="I48" s="114"/>
      <c r="J48" s="114"/>
    </row>
    <row r="49" spans="1:8" ht="15.6" customHeight="1">
      <c r="A49" s="220" t="s">
        <v>2802</v>
      </c>
      <c r="B49" s="372" t="s">
        <v>2803</v>
      </c>
      <c r="C49" s="465"/>
      <c r="D49" s="465"/>
      <c r="E49" s="465"/>
      <c r="F49" s="465"/>
      <c r="G49" s="454">
        <f t="shared" si="6"/>
        <v>0</v>
      </c>
      <c r="H49" s="454">
        <f t="shared" si="7"/>
        <v>0</v>
      </c>
    </row>
    <row r="50" spans="1:8" ht="15.6" customHeight="1">
      <c r="A50" s="220" t="s">
        <v>2804</v>
      </c>
      <c r="B50" s="220" t="s">
        <v>2805</v>
      </c>
      <c r="C50" s="441">
        <v>0</v>
      </c>
      <c r="D50" s="441">
        <v>0</v>
      </c>
      <c r="E50" s="441">
        <v>1</v>
      </c>
      <c r="F50" s="441">
        <v>1</v>
      </c>
      <c r="G50" s="454">
        <f t="shared" si="6"/>
        <v>1</v>
      </c>
      <c r="H50" s="454">
        <f t="shared" si="7"/>
        <v>1</v>
      </c>
    </row>
    <row r="51" spans="1:8" ht="15.6" customHeight="1">
      <c r="A51" s="220" t="s">
        <v>2806</v>
      </c>
      <c r="B51" s="220" t="s">
        <v>2807</v>
      </c>
      <c r="C51" s="441">
        <v>81</v>
      </c>
      <c r="D51" s="441">
        <v>81</v>
      </c>
      <c r="E51" s="441">
        <v>2692</v>
      </c>
      <c r="F51" s="441">
        <v>2692</v>
      </c>
      <c r="G51" s="454">
        <f t="shared" si="6"/>
        <v>2773</v>
      </c>
      <c r="H51" s="454">
        <f t="shared" si="7"/>
        <v>2773</v>
      </c>
    </row>
    <row r="52" spans="1:8" ht="15.6" customHeight="1">
      <c r="A52" s="220" t="s">
        <v>2808</v>
      </c>
      <c r="B52" s="220" t="s">
        <v>2809</v>
      </c>
      <c r="C52" s="441">
        <v>635</v>
      </c>
      <c r="D52" s="441">
        <v>635</v>
      </c>
      <c r="E52" s="441">
        <v>3132</v>
      </c>
      <c r="F52" s="441">
        <v>3132</v>
      </c>
      <c r="G52" s="454">
        <f t="shared" si="6"/>
        <v>3767</v>
      </c>
      <c r="H52" s="454">
        <f t="shared" si="7"/>
        <v>3767</v>
      </c>
    </row>
    <row r="53" spans="1:8" ht="15.6" customHeight="1">
      <c r="A53" s="220" t="s">
        <v>2810</v>
      </c>
      <c r="B53" s="220" t="s">
        <v>2811</v>
      </c>
      <c r="C53" s="441">
        <v>10</v>
      </c>
      <c r="D53" s="441">
        <v>10</v>
      </c>
      <c r="E53" s="441">
        <v>163</v>
      </c>
      <c r="F53" s="441">
        <v>163</v>
      </c>
      <c r="G53" s="454">
        <f t="shared" si="6"/>
        <v>173</v>
      </c>
      <c r="H53" s="454">
        <f t="shared" si="7"/>
        <v>173</v>
      </c>
    </row>
    <row r="54" spans="1:8" ht="15.6" customHeight="1">
      <c r="A54" s="220" t="s">
        <v>2812</v>
      </c>
      <c r="B54" s="220" t="s">
        <v>2813</v>
      </c>
      <c r="C54" s="441">
        <v>16</v>
      </c>
      <c r="D54" s="441">
        <v>16</v>
      </c>
      <c r="E54" s="441">
        <v>292</v>
      </c>
      <c r="F54" s="441">
        <v>292</v>
      </c>
      <c r="G54" s="454">
        <f t="shared" si="6"/>
        <v>308</v>
      </c>
      <c r="H54" s="454">
        <f t="shared" si="7"/>
        <v>308</v>
      </c>
    </row>
    <row r="55" spans="1:8" ht="15.6" customHeight="1">
      <c r="A55" s="220" t="s">
        <v>2814</v>
      </c>
      <c r="B55" s="220" t="s">
        <v>2815</v>
      </c>
      <c r="C55" s="441">
        <v>0</v>
      </c>
      <c r="D55" s="441">
        <v>0</v>
      </c>
      <c r="E55" s="441">
        <v>2</v>
      </c>
      <c r="F55" s="441">
        <v>2</v>
      </c>
      <c r="G55" s="454">
        <f t="shared" si="6"/>
        <v>2</v>
      </c>
      <c r="H55" s="454">
        <f t="shared" si="7"/>
        <v>2</v>
      </c>
    </row>
    <row r="56" spans="1:8" ht="15.6" customHeight="1">
      <c r="A56" s="220" t="s">
        <v>2816</v>
      </c>
      <c r="B56" s="220" t="s">
        <v>2817</v>
      </c>
      <c r="C56" s="441">
        <v>0</v>
      </c>
      <c r="D56" s="441">
        <v>0</v>
      </c>
      <c r="E56" s="441">
        <v>2</v>
      </c>
      <c r="F56" s="441">
        <v>2</v>
      </c>
      <c r="G56" s="454">
        <f t="shared" si="6"/>
        <v>2</v>
      </c>
      <c r="H56" s="454">
        <f t="shared" si="7"/>
        <v>2</v>
      </c>
    </row>
    <row r="57" spans="1:8" ht="15.6" customHeight="1">
      <c r="A57" s="124"/>
      <c r="B57" s="115"/>
    </row>
    <row r="58" spans="1:8" ht="15.6" customHeight="1">
      <c r="A58" s="215" t="s">
        <v>245</v>
      </c>
      <c r="B58" s="128"/>
    </row>
    <row r="59" spans="1:8" ht="15.6" customHeight="1">
      <c r="A59" s="124" t="s">
        <v>165</v>
      </c>
      <c r="B59" s="115" t="s">
        <v>173</v>
      </c>
    </row>
    <row r="60" spans="1:8" ht="15.6" customHeight="1">
      <c r="A60" s="124"/>
      <c r="B60" s="115"/>
    </row>
    <row r="61" spans="1:8" ht="15.6" customHeight="1">
      <c r="A61" s="124"/>
      <c r="B61" s="115"/>
    </row>
    <row r="62" spans="1:8" ht="15.6" customHeight="1">
      <c r="A62" s="213" t="s">
        <v>328</v>
      </c>
      <c r="B62" s="122"/>
    </row>
    <row r="63" spans="1:8" ht="15.6" customHeight="1">
      <c r="A63" s="213" t="s">
        <v>243</v>
      </c>
      <c r="B63" s="120"/>
    </row>
    <row r="64" spans="1:8" ht="15.6" customHeight="1">
      <c r="A64" s="214" t="s">
        <v>244</v>
      </c>
      <c r="B64" s="127"/>
    </row>
    <row r="65" spans="1:8" ht="15.6" customHeight="1">
      <c r="A65" s="216"/>
      <c r="B65" s="125"/>
    </row>
    <row r="66" spans="1:8" ht="15.6" customHeight="1">
      <c r="A66" t="s">
        <v>2818</v>
      </c>
      <c r="B66" s="122"/>
    </row>
    <row r="67" spans="1:8" ht="15.6" customHeight="1">
      <c r="A67" s="468" t="s">
        <v>243</v>
      </c>
      <c r="B67" s="469"/>
      <c r="C67" s="466">
        <v>3182</v>
      </c>
      <c r="D67" s="466">
        <v>3182</v>
      </c>
      <c r="E67" s="466">
        <v>2806</v>
      </c>
      <c r="F67" s="466">
        <v>2806</v>
      </c>
      <c r="G67" s="467">
        <f t="shared" ref="G67:G91" si="8">C67+E67</f>
        <v>5988</v>
      </c>
      <c r="H67" s="467">
        <f t="shared" ref="H67:H91" si="9">D67+F67</f>
        <v>5988</v>
      </c>
    </row>
    <row r="68" spans="1:8" ht="15.6" customHeight="1">
      <c r="A68" s="470" t="s">
        <v>244</v>
      </c>
      <c r="B68" s="471"/>
      <c r="C68" s="466">
        <f>SUM(C69:C91)</f>
        <v>6525</v>
      </c>
      <c r="D68" s="466">
        <f>SUM(D69:D91)</f>
        <v>6526</v>
      </c>
      <c r="E68" s="466">
        <f>SUM(E69:E91)</f>
        <v>7540</v>
      </c>
      <c r="F68" s="466">
        <f>SUM(F69:F91)</f>
        <v>7540</v>
      </c>
      <c r="G68" s="467">
        <f t="shared" si="8"/>
        <v>14065</v>
      </c>
      <c r="H68" s="467">
        <f t="shared" si="9"/>
        <v>14066</v>
      </c>
    </row>
    <row r="69" spans="1:8" ht="15.6" customHeight="1">
      <c r="A69" s="220" t="s">
        <v>2819</v>
      </c>
      <c r="B69" s="220" t="s">
        <v>2820</v>
      </c>
      <c r="C69" s="441">
        <v>61</v>
      </c>
      <c r="D69" s="441">
        <v>61</v>
      </c>
      <c r="E69" s="441">
        <v>13</v>
      </c>
      <c r="F69" s="441">
        <v>13</v>
      </c>
      <c r="G69" s="454">
        <f t="shared" si="8"/>
        <v>74</v>
      </c>
      <c r="H69" s="454">
        <f t="shared" si="9"/>
        <v>74</v>
      </c>
    </row>
    <row r="70" spans="1:8" ht="15.6" customHeight="1">
      <c r="A70" s="220" t="s">
        <v>2821</v>
      </c>
      <c r="B70" s="220" t="s">
        <v>2822</v>
      </c>
      <c r="C70" s="441">
        <v>59</v>
      </c>
      <c r="D70" s="441">
        <v>59</v>
      </c>
      <c r="E70" s="441">
        <v>281</v>
      </c>
      <c r="F70" s="441">
        <v>281</v>
      </c>
      <c r="G70" s="454">
        <f t="shared" si="8"/>
        <v>340</v>
      </c>
      <c r="H70" s="454">
        <f t="shared" si="9"/>
        <v>340</v>
      </c>
    </row>
    <row r="71" spans="1:8" ht="15.6" customHeight="1">
      <c r="A71" s="220" t="s">
        <v>2823</v>
      </c>
      <c r="B71" s="220" t="s">
        <v>2824</v>
      </c>
      <c r="C71" s="441">
        <v>69</v>
      </c>
      <c r="D71" s="441">
        <v>69</v>
      </c>
      <c r="E71" s="441">
        <v>308</v>
      </c>
      <c r="F71" s="441">
        <v>308</v>
      </c>
      <c r="G71" s="454">
        <f t="shared" si="8"/>
        <v>377</v>
      </c>
      <c r="H71" s="454">
        <f t="shared" si="9"/>
        <v>377</v>
      </c>
    </row>
    <row r="72" spans="1:8" ht="15.6" customHeight="1">
      <c r="A72" s="220" t="s">
        <v>2825</v>
      </c>
      <c r="B72" s="220" t="s">
        <v>2826</v>
      </c>
      <c r="C72" s="441">
        <v>69</v>
      </c>
      <c r="D72" s="441">
        <v>69</v>
      </c>
      <c r="E72" s="441">
        <v>309</v>
      </c>
      <c r="F72" s="441">
        <v>309</v>
      </c>
      <c r="G72" s="454">
        <f t="shared" si="8"/>
        <v>378</v>
      </c>
      <c r="H72" s="454">
        <f t="shared" si="9"/>
        <v>378</v>
      </c>
    </row>
    <row r="73" spans="1:8" ht="15.6" customHeight="1">
      <c r="A73" s="220" t="s">
        <v>2827</v>
      </c>
      <c r="B73" s="220" t="s">
        <v>2828</v>
      </c>
      <c r="C73" s="441">
        <v>0</v>
      </c>
      <c r="D73" s="441">
        <v>0</v>
      </c>
      <c r="E73" s="441"/>
      <c r="F73" s="441"/>
      <c r="G73" s="454">
        <f t="shared" si="8"/>
        <v>0</v>
      </c>
      <c r="H73" s="454">
        <f t="shared" si="9"/>
        <v>0</v>
      </c>
    </row>
    <row r="74" spans="1:8" ht="15.6" customHeight="1">
      <c r="A74" s="220" t="s">
        <v>2829</v>
      </c>
      <c r="B74" s="220" t="s">
        <v>2830</v>
      </c>
      <c r="C74" s="441">
        <v>80</v>
      </c>
      <c r="D74" s="441">
        <v>80</v>
      </c>
      <c r="E74" s="441">
        <v>30</v>
      </c>
      <c r="F74" s="441">
        <v>30</v>
      </c>
      <c r="G74" s="454">
        <f t="shared" si="8"/>
        <v>110</v>
      </c>
      <c r="H74" s="454">
        <f t="shared" si="9"/>
        <v>110</v>
      </c>
    </row>
    <row r="75" spans="1:8" ht="15.6" customHeight="1">
      <c r="A75" s="220" t="s">
        <v>2831</v>
      </c>
      <c r="B75" s="220" t="s">
        <v>2832</v>
      </c>
      <c r="C75" s="441">
        <v>283</v>
      </c>
      <c r="D75" s="441">
        <v>283</v>
      </c>
      <c r="E75" s="441">
        <v>196</v>
      </c>
      <c r="F75" s="441">
        <v>196</v>
      </c>
      <c r="G75" s="454">
        <f t="shared" si="8"/>
        <v>479</v>
      </c>
      <c r="H75" s="454">
        <f t="shared" si="9"/>
        <v>479</v>
      </c>
    </row>
    <row r="76" spans="1:8" ht="15.6" customHeight="1">
      <c r="A76" s="220" t="s">
        <v>2833</v>
      </c>
      <c r="B76" s="220" t="s">
        <v>2834</v>
      </c>
      <c r="C76" s="441">
        <v>3</v>
      </c>
      <c r="D76" s="441">
        <v>3</v>
      </c>
      <c r="E76" s="441">
        <v>27</v>
      </c>
      <c r="F76" s="441">
        <v>27</v>
      </c>
      <c r="G76" s="454">
        <f t="shared" si="8"/>
        <v>30</v>
      </c>
      <c r="H76" s="454">
        <f t="shared" si="9"/>
        <v>30</v>
      </c>
    </row>
    <row r="77" spans="1:8" ht="15.6" customHeight="1">
      <c r="A77" s="412" t="s">
        <v>3774</v>
      </c>
      <c r="B77" s="412" t="s">
        <v>3775</v>
      </c>
      <c r="C77" s="441">
        <v>0</v>
      </c>
      <c r="D77" s="441">
        <v>1</v>
      </c>
      <c r="E77" s="441">
        <v>1</v>
      </c>
      <c r="F77" s="441">
        <v>1</v>
      </c>
      <c r="G77" s="441">
        <f>C77+E77</f>
        <v>1</v>
      </c>
      <c r="H77" s="441">
        <f>D77+F77</f>
        <v>2</v>
      </c>
    </row>
    <row r="78" spans="1:8" ht="15.6" customHeight="1">
      <c r="A78" s="220" t="s">
        <v>2835</v>
      </c>
      <c r="B78" s="220" t="s">
        <v>2836</v>
      </c>
      <c r="C78" s="441">
        <v>30</v>
      </c>
      <c r="D78" s="441">
        <v>30</v>
      </c>
      <c r="E78" s="441">
        <v>44</v>
      </c>
      <c r="F78" s="441">
        <v>44</v>
      </c>
      <c r="G78" s="454">
        <f t="shared" si="8"/>
        <v>74</v>
      </c>
      <c r="H78" s="454">
        <f t="shared" si="9"/>
        <v>74</v>
      </c>
    </row>
    <row r="79" spans="1:8" ht="15.6" customHeight="1">
      <c r="A79" s="220" t="s">
        <v>2837</v>
      </c>
      <c r="B79" s="220" t="s">
        <v>2838</v>
      </c>
      <c r="C79" s="441">
        <v>3475</v>
      </c>
      <c r="D79" s="441">
        <v>3475</v>
      </c>
      <c r="E79" s="441">
        <v>3055</v>
      </c>
      <c r="F79" s="441">
        <v>3055</v>
      </c>
      <c r="G79" s="454">
        <f t="shared" si="8"/>
        <v>6530</v>
      </c>
      <c r="H79" s="454">
        <f t="shared" si="9"/>
        <v>6530</v>
      </c>
    </row>
    <row r="80" spans="1:8" ht="15.6" customHeight="1">
      <c r="A80" s="220" t="s">
        <v>2839</v>
      </c>
      <c r="B80" s="220" t="s">
        <v>2840</v>
      </c>
      <c r="C80" s="441">
        <v>1578</v>
      </c>
      <c r="D80" s="441">
        <v>1578</v>
      </c>
      <c r="E80" s="441">
        <v>1692</v>
      </c>
      <c r="F80" s="441">
        <v>1692</v>
      </c>
      <c r="G80" s="454">
        <f t="shared" si="8"/>
        <v>3270</v>
      </c>
      <c r="H80" s="454">
        <f t="shared" si="9"/>
        <v>3270</v>
      </c>
    </row>
    <row r="81" spans="1:8" ht="15.6" customHeight="1">
      <c r="A81" s="220" t="s">
        <v>2841</v>
      </c>
      <c r="B81" s="220" t="s">
        <v>2842</v>
      </c>
      <c r="C81" s="441">
        <v>288</v>
      </c>
      <c r="D81" s="441">
        <v>288</v>
      </c>
      <c r="E81" s="441">
        <v>358</v>
      </c>
      <c r="F81" s="441">
        <v>358</v>
      </c>
      <c r="G81" s="454">
        <f t="shared" si="8"/>
        <v>646</v>
      </c>
      <c r="H81" s="454">
        <f t="shared" si="9"/>
        <v>646</v>
      </c>
    </row>
    <row r="82" spans="1:8" ht="15.6" customHeight="1">
      <c r="A82" s="220" t="s">
        <v>2843</v>
      </c>
      <c r="B82" s="220" t="s">
        <v>2844</v>
      </c>
      <c r="C82" s="441">
        <v>278</v>
      </c>
      <c r="D82" s="441">
        <v>278</v>
      </c>
      <c r="E82" s="441">
        <v>344</v>
      </c>
      <c r="F82" s="441">
        <v>344</v>
      </c>
      <c r="G82" s="454">
        <f t="shared" si="8"/>
        <v>622</v>
      </c>
      <c r="H82" s="454">
        <f t="shared" si="9"/>
        <v>622</v>
      </c>
    </row>
    <row r="83" spans="1:8" ht="15.6" customHeight="1">
      <c r="A83" s="220" t="s">
        <v>2845</v>
      </c>
      <c r="B83" s="220" t="s">
        <v>2846</v>
      </c>
      <c r="C83" s="441">
        <v>25</v>
      </c>
      <c r="D83" s="441">
        <v>25</v>
      </c>
      <c r="E83" s="441">
        <v>101</v>
      </c>
      <c r="F83" s="441">
        <v>101</v>
      </c>
      <c r="G83" s="454">
        <f t="shared" si="8"/>
        <v>126</v>
      </c>
      <c r="H83" s="454">
        <f t="shared" si="9"/>
        <v>126</v>
      </c>
    </row>
    <row r="84" spans="1:8" ht="15.6" customHeight="1">
      <c r="A84" s="220" t="s">
        <v>2847</v>
      </c>
      <c r="B84" s="220" t="s">
        <v>2848</v>
      </c>
      <c r="C84" s="441">
        <v>7</v>
      </c>
      <c r="D84" s="441">
        <v>7</v>
      </c>
      <c r="E84" s="441">
        <v>84</v>
      </c>
      <c r="F84" s="441">
        <v>84</v>
      </c>
      <c r="G84" s="454">
        <f t="shared" si="8"/>
        <v>91</v>
      </c>
      <c r="H84" s="454">
        <f t="shared" si="9"/>
        <v>91</v>
      </c>
    </row>
    <row r="85" spans="1:8" ht="15.6" customHeight="1">
      <c r="A85" s="220" t="s">
        <v>2849</v>
      </c>
      <c r="B85" s="220" t="s">
        <v>2850</v>
      </c>
      <c r="C85" s="441">
        <v>5</v>
      </c>
      <c r="D85" s="441">
        <v>5</v>
      </c>
      <c r="E85" s="441">
        <v>4</v>
      </c>
      <c r="F85" s="441">
        <v>4</v>
      </c>
      <c r="G85" s="454">
        <f t="shared" si="8"/>
        <v>9</v>
      </c>
      <c r="H85" s="454">
        <f t="shared" si="9"/>
        <v>9</v>
      </c>
    </row>
    <row r="86" spans="1:8" ht="15.6" customHeight="1">
      <c r="A86" s="220" t="s">
        <v>2851</v>
      </c>
      <c r="B86" s="220" t="s">
        <v>2852</v>
      </c>
      <c r="C86" s="441">
        <v>2</v>
      </c>
      <c r="D86" s="441">
        <v>2</v>
      </c>
      <c r="E86" s="441">
        <v>9</v>
      </c>
      <c r="F86" s="441">
        <v>9</v>
      </c>
      <c r="G86" s="454">
        <f t="shared" si="8"/>
        <v>11</v>
      </c>
      <c r="H86" s="454">
        <f t="shared" si="9"/>
        <v>11</v>
      </c>
    </row>
    <row r="87" spans="1:8" ht="15.6" customHeight="1">
      <c r="A87" s="220" t="s">
        <v>2853</v>
      </c>
      <c r="B87" s="220" t="s">
        <v>2854</v>
      </c>
      <c r="C87" s="441">
        <v>71</v>
      </c>
      <c r="D87" s="441">
        <v>71</v>
      </c>
      <c r="E87" s="441">
        <v>337</v>
      </c>
      <c r="F87" s="441">
        <v>337</v>
      </c>
      <c r="G87" s="454">
        <f t="shared" si="8"/>
        <v>408</v>
      </c>
      <c r="H87" s="454">
        <f t="shared" si="9"/>
        <v>408</v>
      </c>
    </row>
    <row r="88" spans="1:8" ht="15.6" customHeight="1">
      <c r="A88" s="220" t="s">
        <v>2855</v>
      </c>
      <c r="B88" s="220" t="s">
        <v>2856</v>
      </c>
      <c r="C88" s="441">
        <v>24</v>
      </c>
      <c r="D88" s="441">
        <v>24</v>
      </c>
      <c r="E88" s="441">
        <v>3</v>
      </c>
      <c r="F88" s="441">
        <v>3</v>
      </c>
      <c r="G88" s="454">
        <f t="shared" si="8"/>
        <v>27</v>
      </c>
      <c r="H88" s="454">
        <f t="shared" si="9"/>
        <v>27</v>
      </c>
    </row>
    <row r="89" spans="1:8" ht="15.6" customHeight="1">
      <c r="A89" s="220" t="s">
        <v>2857</v>
      </c>
      <c r="B89" s="220" t="s">
        <v>2858</v>
      </c>
      <c r="C89" s="441">
        <v>23</v>
      </c>
      <c r="D89" s="441">
        <v>23</v>
      </c>
      <c r="E89" s="441">
        <v>3</v>
      </c>
      <c r="F89" s="441">
        <v>3</v>
      </c>
      <c r="G89" s="454">
        <f t="shared" si="8"/>
        <v>26</v>
      </c>
      <c r="H89" s="454">
        <f t="shared" si="9"/>
        <v>26</v>
      </c>
    </row>
    <row r="90" spans="1:8" ht="15.6" customHeight="1">
      <c r="A90" s="220" t="s">
        <v>2859</v>
      </c>
      <c r="B90" s="220" t="s">
        <v>2860</v>
      </c>
      <c r="C90" s="441">
        <v>23</v>
      </c>
      <c r="D90" s="441">
        <v>23</v>
      </c>
      <c r="E90" s="441">
        <v>3</v>
      </c>
      <c r="F90" s="441">
        <v>3</v>
      </c>
      <c r="G90" s="454">
        <f t="shared" si="8"/>
        <v>26</v>
      </c>
      <c r="H90" s="454">
        <f t="shared" si="9"/>
        <v>26</v>
      </c>
    </row>
    <row r="91" spans="1:8" ht="15.6" customHeight="1">
      <c r="A91" s="220" t="s">
        <v>2861</v>
      </c>
      <c r="B91" s="220" t="s">
        <v>2862</v>
      </c>
      <c r="C91" s="441">
        <v>72</v>
      </c>
      <c r="D91" s="441">
        <v>72</v>
      </c>
      <c r="E91" s="441">
        <v>338</v>
      </c>
      <c r="F91" s="441">
        <v>338</v>
      </c>
      <c r="G91" s="454">
        <f t="shared" si="8"/>
        <v>410</v>
      </c>
      <c r="H91" s="454">
        <f t="shared" si="9"/>
        <v>410</v>
      </c>
    </row>
    <row r="92" spans="1:8" ht="15.6" customHeight="1"/>
    <row r="93" spans="1:8" ht="15.6" customHeight="1">
      <c r="A93" s="213" t="s">
        <v>329</v>
      </c>
      <c r="B93" s="122"/>
    </row>
    <row r="94" spans="1:8" ht="15.6" customHeight="1">
      <c r="A94" s="213" t="s">
        <v>243</v>
      </c>
      <c r="B94" s="120"/>
    </row>
    <row r="95" spans="1:8" ht="15.6" customHeight="1">
      <c r="A95" s="214" t="s">
        <v>244</v>
      </c>
      <c r="B95" s="127"/>
    </row>
    <row r="96" spans="1:8">
      <c r="A96" s="116"/>
      <c r="B96" s="115"/>
    </row>
    <row r="97" spans="1:2">
      <c r="A97" s="116"/>
      <c r="B97" s="115"/>
    </row>
    <row r="98" spans="1:2">
      <c r="A98" s="116"/>
      <c r="B98" s="115"/>
    </row>
    <row r="99" spans="1:2">
      <c r="A99" s="124"/>
      <c r="B99" s="115"/>
    </row>
    <row r="100" spans="1:2">
      <c r="A100" s="124"/>
      <c r="B100" s="117"/>
    </row>
    <row r="101" spans="1:2">
      <c r="A101" s="124"/>
      <c r="B101" s="115"/>
    </row>
    <row r="102" spans="1:2">
      <c r="A102" s="288"/>
      <c r="B102" s="115"/>
    </row>
    <row r="103" spans="1:2">
      <c r="A103" s="213"/>
      <c r="B103" s="120"/>
    </row>
    <row r="104" spans="1:2">
      <c r="A104" s="213" t="s">
        <v>330</v>
      </c>
      <c r="B104" s="122"/>
    </row>
    <row r="105" spans="1:2">
      <c r="A105" s="213" t="s">
        <v>243</v>
      </c>
      <c r="B105" s="120"/>
    </row>
    <row r="106" spans="1:2">
      <c r="A106" s="214" t="s">
        <v>244</v>
      </c>
      <c r="B106" s="127"/>
    </row>
    <row r="107" spans="1:2">
      <c r="A107" s="116"/>
      <c r="B107" s="115"/>
    </row>
    <row r="108" spans="1:2">
      <c r="A108" s="124"/>
      <c r="B108" s="115"/>
    </row>
    <row r="109" spans="1:2" ht="30.75" customHeight="1">
      <c r="A109" s="124"/>
      <c r="B109" s="117"/>
    </row>
    <row r="110" spans="1:2">
      <c r="A110" s="124"/>
      <c r="B110" s="115"/>
    </row>
    <row r="111" spans="1:2" ht="13.5" thickBot="1">
      <c r="A111" s="217"/>
      <c r="B111" s="129"/>
    </row>
    <row r="112" spans="1:2" ht="13.5" thickBot="1">
      <c r="A112" s="123" t="s">
        <v>246</v>
      </c>
      <c r="B112" s="130"/>
    </row>
    <row r="113" spans="1:8" ht="13.5" thickBot="1">
      <c r="A113" s="123" t="s">
        <v>247</v>
      </c>
      <c r="B113" s="130"/>
    </row>
    <row r="114" spans="1:8">
      <c r="A114" s="218" t="s">
        <v>176</v>
      </c>
      <c r="B114" s="218"/>
    </row>
    <row r="115" spans="1:8">
      <c r="A115" s="774" t="s">
        <v>178</v>
      </c>
      <c r="B115" s="774"/>
      <c r="C115" s="774"/>
      <c r="D115" s="774"/>
      <c r="E115" s="774"/>
      <c r="F115" s="774"/>
      <c r="G115" s="774"/>
      <c r="H115" s="774"/>
    </row>
  </sheetData>
  <sortState ref="A11:H39">
    <sortCondition ref="A11:A39"/>
  </sortState>
  <mergeCells count="6">
    <mergeCell ref="A115:H115"/>
    <mergeCell ref="A6:A7"/>
    <mergeCell ref="B6:B7"/>
    <mergeCell ref="C6:D6"/>
    <mergeCell ref="E6:F6"/>
    <mergeCell ref="G6:H6"/>
  </mergeCells>
  <printOptions horizontalCentered="1"/>
  <pageMargins left="0.23622047244094499" right="0.23622047244094499" top="0.41" bottom="0.35433070866141703" header="0.16" footer="0.13"/>
  <pageSetup paperSize="9" fitToHeight="0" orientation="landscape" r:id="rId1"/>
  <headerFooter alignWithMargins="0">
    <oddFooter>Page &amp;P of &amp;N</oddFooter>
  </headerFooter>
  <rowBreaks count="3" manualBreakCount="3">
    <brk id="43" max="16383" man="1"/>
    <brk id="65" max="16383" man="1"/>
    <brk id="9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36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9.7109375" style="131" customWidth="1"/>
    <col min="2" max="2" width="71.85546875" style="131" customWidth="1"/>
    <col min="3" max="8" width="9.7109375" style="131" customWidth="1"/>
    <col min="9" max="16384" width="9.140625" style="131"/>
  </cols>
  <sheetData>
    <row r="1" spans="1:29" ht="15.75">
      <c r="A1" s="698" t="s">
        <v>341</v>
      </c>
      <c r="B1" s="687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5"/>
    </row>
    <row r="2" spans="1:29" ht="14.25">
      <c r="A2" s="698"/>
      <c r="B2" s="687" t="s">
        <v>193</v>
      </c>
      <c r="C2" s="171">
        <f>Kadar.ode.!F2</f>
        <v>8042462</v>
      </c>
      <c r="D2" s="173"/>
      <c r="E2" s="173"/>
      <c r="F2" s="173"/>
      <c r="G2" s="175"/>
    </row>
    <row r="3" spans="1:29" ht="14.25">
      <c r="A3" s="698"/>
      <c r="B3" s="687"/>
      <c r="C3" s="171"/>
      <c r="D3" s="173"/>
      <c r="E3" s="173"/>
      <c r="F3" s="173"/>
      <c r="G3" s="175"/>
    </row>
    <row r="4" spans="1:29" s="6" customFormat="1" ht="15" customHeight="1">
      <c r="A4" s="698"/>
      <c r="B4" s="687" t="s">
        <v>1834</v>
      </c>
      <c r="C4" s="172" t="s">
        <v>1796</v>
      </c>
      <c r="D4" s="174"/>
      <c r="E4" s="174"/>
      <c r="F4" s="174"/>
      <c r="G4" s="176"/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6" customFormat="1" ht="9.75" customHeight="1">
      <c r="A5" s="494"/>
      <c r="B5" s="8"/>
      <c r="C5" s="8"/>
      <c r="D5" s="8"/>
      <c r="E5" s="8"/>
      <c r="F5" s="8"/>
      <c r="G5" s="15"/>
      <c r="H5" s="1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42.6" customHeight="1">
      <c r="A6" s="759" t="s">
        <v>53</v>
      </c>
      <c r="B6" s="759" t="s">
        <v>242</v>
      </c>
      <c r="C6" s="756" t="s">
        <v>1793</v>
      </c>
      <c r="D6" s="757"/>
      <c r="E6" s="756" t="s">
        <v>1794</v>
      </c>
      <c r="F6" s="757"/>
      <c r="G6" s="756" t="s">
        <v>1795</v>
      </c>
      <c r="H6" s="757"/>
      <c r="I6" s="9"/>
    </row>
    <row r="7" spans="1:29" s="10" customFormat="1" ht="38.25" customHeight="1" thickBot="1">
      <c r="A7" s="760"/>
      <c r="B7" s="760"/>
      <c r="C7" s="655" t="s">
        <v>1844</v>
      </c>
      <c r="D7" s="655" t="s">
        <v>1883</v>
      </c>
      <c r="E7" s="655" t="s">
        <v>1844</v>
      </c>
      <c r="F7" s="655" t="s">
        <v>1883</v>
      </c>
      <c r="G7" s="658" t="s">
        <v>1844</v>
      </c>
      <c r="H7" s="655" t="s">
        <v>1883</v>
      </c>
      <c r="I7" s="9"/>
    </row>
    <row r="8" spans="1:29" s="10" customFormat="1" ht="16.899999999999999" customHeight="1" thickTop="1">
      <c r="A8" s="485" t="s">
        <v>1781</v>
      </c>
      <c r="B8" s="486"/>
      <c r="C8" s="466">
        <v>3382</v>
      </c>
      <c r="D8" s="466">
        <v>3382</v>
      </c>
      <c r="E8" s="466">
        <v>5423</v>
      </c>
      <c r="F8" s="466">
        <v>5423</v>
      </c>
      <c r="G8" s="484">
        <f>C8+E8</f>
        <v>8805</v>
      </c>
      <c r="H8" s="484">
        <f>D8+F8</f>
        <v>8805</v>
      </c>
      <c r="I8" s="9"/>
    </row>
    <row r="9" spans="1:29" s="10" customFormat="1" ht="16.899999999999999" customHeight="1" thickBot="1">
      <c r="A9" s="487" t="s">
        <v>250</v>
      </c>
      <c r="B9" s="485"/>
      <c r="C9" s="466">
        <v>6802</v>
      </c>
      <c r="D9" s="466">
        <v>6802</v>
      </c>
      <c r="E9" s="466">
        <v>74988</v>
      </c>
      <c r="F9" s="466">
        <v>74988</v>
      </c>
      <c r="G9" s="484">
        <f t="shared" ref="G9:G11" si="0">C9+E9</f>
        <v>81790</v>
      </c>
      <c r="H9" s="484">
        <f t="shared" ref="H9:H11" si="1">D9+F9</f>
        <v>81790</v>
      </c>
      <c r="I9" s="9"/>
    </row>
    <row r="10" spans="1:29" s="10" customFormat="1" ht="16.899999999999999" customHeight="1" thickTop="1">
      <c r="A10" s="501" t="s">
        <v>331</v>
      </c>
      <c r="B10" s="500"/>
      <c r="C10" s="488">
        <f>SUM(C11:C103)</f>
        <v>41572</v>
      </c>
      <c r="D10" s="488">
        <f>SUM(D11:D103)</f>
        <v>41572</v>
      </c>
      <c r="E10" s="488">
        <f>SUM(E11:E103)</f>
        <v>408822</v>
      </c>
      <c r="F10" s="488">
        <f>SUM(F11:F103)</f>
        <v>408822</v>
      </c>
      <c r="G10" s="489">
        <f t="shared" si="0"/>
        <v>450394</v>
      </c>
      <c r="H10" s="489">
        <f t="shared" si="1"/>
        <v>450394</v>
      </c>
      <c r="I10" s="9"/>
    </row>
    <row r="11" spans="1:29" s="10" customFormat="1" ht="16.899999999999999" customHeight="1">
      <c r="A11" s="490" t="s">
        <v>2863</v>
      </c>
      <c r="B11" s="490" t="s">
        <v>2864</v>
      </c>
      <c r="C11" s="434">
        <v>1067</v>
      </c>
      <c r="D11" s="434">
        <v>1067</v>
      </c>
      <c r="E11" s="434">
        <v>2383</v>
      </c>
      <c r="F11" s="434">
        <v>2383</v>
      </c>
      <c r="G11" s="472">
        <f t="shared" si="0"/>
        <v>3450</v>
      </c>
      <c r="H11" s="472">
        <f t="shared" si="1"/>
        <v>3450</v>
      </c>
      <c r="I11" s="9"/>
    </row>
    <row r="12" spans="1:29" s="10" customFormat="1" ht="16.899999999999999" customHeight="1">
      <c r="A12" s="495" t="s">
        <v>3469</v>
      </c>
      <c r="B12" s="490" t="s">
        <v>3470</v>
      </c>
      <c r="C12" s="441">
        <v>0</v>
      </c>
      <c r="D12" s="441">
        <v>0</v>
      </c>
      <c r="E12" s="441">
        <v>32</v>
      </c>
      <c r="F12" s="441">
        <v>32</v>
      </c>
      <c r="G12" s="441">
        <v>32</v>
      </c>
      <c r="H12" s="441">
        <v>32</v>
      </c>
      <c r="I12" s="9"/>
    </row>
    <row r="13" spans="1:29" s="10" customFormat="1" ht="16.899999999999999" customHeight="1">
      <c r="A13" s="490" t="s">
        <v>2867</v>
      </c>
      <c r="B13" s="490" t="s">
        <v>2868</v>
      </c>
      <c r="C13" s="434">
        <v>17</v>
      </c>
      <c r="D13" s="434">
        <v>17</v>
      </c>
      <c r="E13" s="434">
        <v>18967</v>
      </c>
      <c r="F13" s="434">
        <v>18967</v>
      </c>
      <c r="G13" s="472">
        <f t="shared" ref="G13:G27" si="2">C13+E13</f>
        <v>18984</v>
      </c>
      <c r="H13" s="472">
        <f t="shared" ref="H13:H27" si="3">D13+F13</f>
        <v>18984</v>
      </c>
      <c r="I13" s="9"/>
    </row>
    <row r="14" spans="1:29" s="10" customFormat="1" ht="16.899999999999999" customHeight="1">
      <c r="A14" s="490" t="s">
        <v>2869</v>
      </c>
      <c r="B14" s="490" t="s">
        <v>2870</v>
      </c>
      <c r="C14" s="434">
        <v>0</v>
      </c>
      <c r="D14" s="434">
        <v>0</v>
      </c>
      <c r="E14" s="434">
        <v>17</v>
      </c>
      <c r="F14" s="434">
        <v>17</v>
      </c>
      <c r="G14" s="472">
        <f t="shared" si="2"/>
        <v>17</v>
      </c>
      <c r="H14" s="472">
        <f t="shared" si="3"/>
        <v>17</v>
      </c>
      <c r="I14" s="9"/>
    </row>
    <row r="15" spans="1:29" s="10" customFormat="1" ht="16.899999999999999" customHeight="1">
      <c r="A15" s="373" t="s">
        <v>2923</v>
      </c>
      <c r="B15" s="405" t="s">
        <v>2924</v>
      </c>
      <c r="C15" s="480">
        <v>2</v>
      </c>
      <c r="D15" s="480">
        <v>2</v>
      </c>
      <c r="E15" s="481">
        <v>69</v>
      </c>
      <c r="F15" s="481">
        <v>69</v>
      </c>
      <c r="G15" s="472">
        <f t="shared" si="2"/>
        <v>71</v>
      </c>
      <c r="H15" s="472">
        <f t="shared" si="3"/>
        <v>71</v>
      </c>
      <c r="I15" s="9"/>
    </row>
    <row r="16" spans="1:29" s="10" customFormat="1" ht="16.899999999999999" customHeight="1">
      <c r="A16" s="490" t="s">
        <v>2871</v>
      </c>
      <c r="B16" s="490" t="s">
        <v>2872</v>
      </c>
      <c r="C16" s="434">
        <v>357</v>
      </c>
      <c r="D16" s="434">
        <v>357</v>
      </c>
      <c r="E16" s="434">
        <v>9335</v>
      </c>
      <c r="F16" s="434">
        <v>9335</v>
      </c>
      <c r="G16" s="472">
        <f t="shared" si="2"/>
        <v>9692</v>
      </c>
      <c r="H16" s="472">
        <f t="shared" si="3"/>
        <v>9692</v>
      </c>
      <c r="I16" s="9"/>
    </row>
    <row r="17" spans="1:9" s="10" customFormat="1" ht="16.899999999999999" customHeight="1">
      <c r="A17" s="490" t="s">
        <v>2873</v>
      </c>
      <c r="B17" s="490" t="s">
        <v>2874</v>
      </c>
      <c r="C17" s="434">
        <v>87</v>
      </c>
      <c r="D17" s="434">
        <v>87</v>
      </c>
      <c r="E17" s="434">
        <v>3322</v>
      </c>
      <c r="F17" s="434">
        <v>3322</v>
      </c>
      <c r="G17" s="472">
        <f t="shared" si="2"/>
        <v>3409</v>
      </c>
      <c r="H17" s="472">
        <f t="shared" si="3"/>
        <v>3409</v>
      </c>
      <c r="I17" s="9"/>
    </row>
    <row r="18" spans="1:9" s="10" customFormat="1" ht="16.899999999999999" customHeight="1">
      <c r="A18" s="490" t="s">
        <v>2875</v>
      </c>
      <c r="B18" s="490" t="s">
        <v>2876</v>
      </c>
      <c r="C18" s="434"/>
      <c r="D18" s="434"/>
      <c r="E18" s="434"/>
      <c r="F18" s="434"/>
      <c r="G18" s="472">
        <f t="shared" si="2"/>
        <v>0</v>
      </c>
      <c r="H18" s="472">
        <f t="shared" si="3"/>
        <v>0</v>
      </c>
      <c r="I18" s="9"/>
    </row>
    <row r="19" spans="1:9" s="10" customFormat="1" ht="16.899999999999999" customHeight="1">
      <c r="A19" s="490" t="s">
        <v>2877</v>
      </c>
      <c r="B19" s="490" t="s">
        <v>2878</v>
      </c>
      <c r="C19" s="434">
        <v>115</v>
      </c>
      <c r="D19" s="434">
        <v>115</v>
      </c>
      <c r="E19" s="434">
        <v>2058</v>
      </c>
      <c r="F19" s="434">
        <v>2058</v>
      </c>
      <c r="G19" s="472">
        <f t="shared" si="2"/>
        <v>2173</v>
      </c>
      <c r="H19" s="472">
        <f t="shared" si="3"/>
        <v>2173</v>
      </c>
      <c r="I19" s="9"/>
    </row>
    <row r="20" spans="1:9" s="10" customFormat="1" ht="16.899999999999999" customHeight="1">
      <c r="A20" s="490" t="s">
        <v>2879</v>
      </c>
      <c r="B20" s="490" t="s">
        <v>2880</v>
      </c>
      <c r="C20" s="434">
        <v>80</v>
      </c>
      <c r="D20" s="434">
        <v>80</v>
      </c>
      <c r="E20" s="434">
        <v>3000</v>
      </c>
      <c r="F20" s="434">
        <v>3000</v>
      </c>
      <c r="G20" s="472">
        <f t="shared" si="2"/>
        <v>3080</v>
      </c>
      <c r="H20" s="472">
        <f t="shared" si="3"/>
        <v>3080</v>
      </c>
      <c r="I20" s="9"/>
    </row>
    <row r="21" spans="1:9" s="10" customFormat="1" ht="16.899999999999999" customHeight="1">
      <c r="A21" s="490" t="s">
        <v>2881</v>
      </c>
      <c r="B21" s="490" t="s">
        <v>2882</v>
      </c>
      <c r="C21" s="434">
        <v>252</v>
      </c>
      <c r="D21" s="434">
        <v>252</v>
      </c>
      <c r="E21" s="434">
        <v>6235</v>
      </c>
      <c r="F21" s="434">
        <v>6235</v>
      </c>
      <c r="G21" s="472">
        <f t="shared" si="2"/>
        <v>6487</v>
      </c>
      <c r="H21" s="472">
        <f t="shared" si="3"/>
        <v>6487</v>
      </c>
      <c r="I21" s="9"/>
    </row>
    <row r="22" spans="1:9" s="10" customFormat="1" ht="16.899999999999999" customHeight="1">
      <c r="A22" s="490" t="s">
        <v>2883</v>
      </c>
      <c r="B22" s="490" t="s">
        <v>2884</v>
      </c>
      <c r="C22" s="434">
        <v>409</v>
      </c>
      <c r="D22" s="434">
        <v>409</v>
      </c>
      <c r="E22" s="434">
        <v>196</v>
      </c>
      <c r="F22" s="434">
        <v>196</v>
      </c>
      <c r="G22" s="472">
        <f t="shared" si="2"/>
        <v>605</v>
      </c>
      <c r="H22" s="472">
        <f t="shared" si="3"/>
        <v>605</v>
      </c>
      <c r="I22" s="9"/>
    </row>
    <row r="23" spans="1:9" s="55" customFormat="1" ht="16.899999999999999" customHeight="1">
      <c r="A23" s="490" t="s">
        <v>2885</v>
      </c>
      <c r="B23" s="490" t="s">
        <v>2886</v>
      </c>
      <c r="C23" s="434">
        <v>356</v>
      </c>
      <c r="D23" s="434">
        <v>356</v>
      </c>
      <c r="E23" s="434">
        <v>9352</v>
      </c>
      <c r="F23" s="434">
        <v>9352</v>
      </c>
      <c r="G23" s="472">
        <f t="shared" si="2"/>
        <v>9708</v>
      </c>
      <c r="H23" s="472">
        <f t="shared" si="3"/>
        <v>9708</v>
      </c>
      <c r="I23" s="54"/>
    </row>
    <row r="24" spans="1:9" s="55" customFormat="1" ht="16.899999999999999" customHeight="1">
      <c r="A24" s="490" t="s">
        <v>2887</v>
      </c>
      <c r="B24" s="490" t="s">
        <v>2888</v>
      </c>
      <c r="C24" s="434">
        <v>84</v>
      </c>
      <c r="D24" s="434">
        <v>84</v>
      </c>
      <c r="E24" s="434">
        <v>3972</v>
      </c>
      <c r="F24" s="434">
        <v>3972</v>
      </c>
      <c r="G24" s="472">
        <f t="shared" si="2"/>
        <v>4056</v>
      </c>
      <c r="H24" s="472">
        <f t="shared" si="3"/>
        <v>4056</v>
      </c>
      <c r="I24" s="54"/>
    </row>
    <row r="25" spans="1:9" s="55" customFormat="1" ht="16.899999999999999" customHeight="1">
      <c r="A25" s="490" t="s">
        <v>2889</v>
      </c>
      <c r="B25" s="490" t="s">
        <v>2890</v>
      </c>
      <c r="C25" s="434">
        <v>316</v>
      </c>
      <c r="D25" s="434">
        <v>316</v>
      </c>
      <c r="E25" s="434">
        <v>9774</v>
      </c>
      <c r="F25" s="434">
        <v>9774</v>
      </c>
      <c r="G25" s="472">
        <f t="shared" si="2"/>
        <v>10090</v>
      </c>
      <c r="H25" s="472">
        <f t="shared" si="3"/>
        <v>10090</v>
      </c>
      <c r="I25" s="54"/>
    </row>
    <row r="26" spans="1:9" s="55" customFormat="1" ht="16.899999999999999" customHeight="1">
      <c r="A26" s="490" t="s">
        <v>2891</v>
      </c>
      <c r="B26" s="490" t="s">
        <v>2892</v>
      </c>
      <c r="C26" s="434">
        <v>324</v>
      </c>
      <c r="D26" s="434">
        <v>324</v>
      </c>
      <c r="E26" s="434">
        <v>9695</v>
      </c>
      <c r="F26" s="434">
        <v>9695</v>
      </c>
      <c r="G26" s="472">
        <f t="shared" si="2"/>
        <v>10019</v>
      </c>
      <c r="H26" s="472">
        <f t="shared" si="3"/>
        <v>10019</v>
      </c>
      <c r="I26" s="54"/>
    </row>
    <row r="27" spans="1:9" s="55" customFormat="1" ht="16.899999999999999" customHeight="1">
      <c r="A27" s="490" t="s">
        <v>2893</v>
      </c>
      <c r="B27" s="490" t="s">
        <v>2894</v>
      </c>
      <c r="C27" s="434">
        <v>1310</v>
      </c>
      <c r="D27" s="434">
        <v>1310</v>
      </c>
      <c r="E27" s="434">
        <v>10843</v>
      </c>
      <c r="F27" s="434">
        <v>10843</v>
      </c>
      <c r="G27" s="472">
        <f t="shared" si="2"/>
        <v>12153</v>
      </c>
      <c r="H27" s="472">
        <f t="shared" si="3"/>
        <v>12153</v>
      </c>
      <c r="I27" s="54"/>
    </row>
    <row r="28" spans="1:9" s="10" customFormat="1" ht="16.899999999999999" customHeight="1">
      <c r="A28" s="495" t="s">
        <v>3471</v>
      </c>
      <c r="B28" s="490" t="s">
        <v>3472</v>
      </c>
      <c r="C28" s="441">
        <v>98</v>
      </c>
      <c r="D28" s="441">
        <v>98</v>
      </c>
      <c r="E28" s="441">
        <v>260</v>
      </c>
      <c r="F28" s="441">
        <v>260</v>
      </c>
      <c r="G28" s="441">
        <v>358</v>
      </c>
      <c r="H28" s="441">
        <v>358</v>
      </c>
      <c r="I28" s="9"/>
    </row>
    <row r="29" spans="1:9" s="10" customFormat="1" ht="16.899999999999999" customHeight="1">
      <c r="A29" s="490" t="s">
        <v>2895</v>
      </c>
      <c r="B29" s="490" t="s">
        <v>2896</v>
      </c>
      <c r="C29" s="434">
        <v>68</v>
      </c>
      <c r="D29" s="434">
        <v>68</v>
      </c>
      <c r="E29" s="434">
        <v>1962</v>
      </c>
      <c r="F29" s="434">
        <v>1962</v>
      </c>
      <c r="G29" s="472">
        <f>C29+E29</f>
        <v>2030</v>
      </c>
      <c r="H29" s="472">
        <f>D29+F29</f>
        <v>2030</v>
      </c>
      <c r="I29" s="9"/>
    </row>
    <row r="30" spans="1:9" s="10" customFormat="1" ht="16.899999999999999" customHeight="1">
      <c r="A30" s="490" t="s">
        <v>2897</v>
      </c>
      <c r="B30" s="490" t="s">
        <v>2898</v>
      </c>
      <c r="C30" s="434">
        <v>305</v>
      </c>
      <c r="D30" s="434">
        <v>305</v>
      </c>
      <c r="E30" s="434">
        <v>8971</v>
      </c>
      <c r="F30" s="434">
        <v>8971</v>
      </c>
      <c r="G30" s="472">
        <f>C30+E30</f>
        <v>9276</v>
      </c>
      <c r="H30" s="472">
        <f>D30+F30</f>
        <v>9276</v>
      </c>
      <c r="I30" s="9"/>
    </row>
    <row r="31" spans="1:9" s="10" customFormat="1" ht="16.899999999999999" customHeight="1">
      <c r="A31" s="495" t="s">
        <v>3473</v>
      </c>
      <c r="B31" s="490" t="s">
        <v>3474</v>
      </c>
      <c r="C31" s="441">
        <v>0</v>
      </c>
      <c r="D31" s="441">
        <v>0</v>
      </c>
      <c r="E31" s="441">
        <v>30</v>
      </c>
      <c r="F31" s="441">
        <v>30</v>
      </c>
      <c r="G31" s="441">
        <v>30</v>
      </c>
      <c r="H31" s="441">
        <v>30</v>
      </c>
      <c r="I31" s="9"/>
    </row>
    <row r="32" spans="1:9" s="10" customFormat="1" ht="16.899999999999999" customHeight="1">
      <c r="A32" s="490" t="s">
        <v>2899</v>
      </c>
      <c r="B32" s="490" t="s">
        <v>2900</v>
      </c>
      <c r="C32" s="434">
        <v>4923</v>
      </c>
      <c r="D32" s="434">
        <v>4923</v>
      </c>
      <c r="E32" s="434">
        <v>29832</v>
      </c>
      <c r="F32" s="434">
        <v>29832</v>
      </c>
      <c r="G32" s="472">
        <f t="shared" ref="G32:G66" si="4">C32+E32</f>
        <v>34755</v>
      </c>
      <c r="H32" s="472">
        <f t="shared" ref="H32:H66" si="5">D32+F32</f>
        <v>34755</v>
      </c>
      <c r="I32" s="9"/>
    </row>
    <row r="33" spans="1:9" s="10" customFormat="1" ht="16.899999999999999" customHeight="1">
      <c r="A33" s="490" t="s">
        <v>2901</v>
      </c>
      <c r="B33" s="490" t="s">
        <v>2902</v>
      </c>
      <c r="C33" s="434">
        <v>79</v>
      </c>
      <c r="D33" s="434">
        <v>79</v>
      </c>
      <c r="E33" s="434">
        <v>563</v>
      </c>
      <c r="F33" s="434">
        <v>563</v>
      </c>
      <c r="G33" s="472">
        <f t="shared" si="4"/>
        <v>642</v>
      </c>
      <c r="H33" s="472">
        <f t="shared" si="5"/>
        <v>642</v>
      </c>
      <c r="I33" s="9"/>
    </row>
    <row r="34" spans="1:9" s="10" customFormat="1" ht="16.899999999999999" customHeight="1">
      <c r="A34" s="490" t="s">
        <v>2903</v>
      </c>
      <c r="B34" s="490" t="s">
        <v>2904</v>
      </c>
      <c r="C34" s="434">
        <v>1</v>
      </c>
      <c r="D34" s="434">
        <v>1</v>
      </c>
      <c r="E34" s="434">
        <v>17</v>
      </c>
      <c r="F34" s="434">
        <v>17</v>
      </c>
      <c r="G34" s="472">
        <f t="shared" si="4"/>
        <v>18</v>
      </c>
      <c r="H34" s="472">
        <f t="shared" si="5"/>
        <v>18</v>
      </c>
      <c r="I34" s="9"/>
    </row>
    <row r="35" spans="1:9" s="10" customFormat="1" ht="16.899999999999999" customHeight="1">
      <c r="A35" s="490" t="s">
        <v>2905</v>
      </c>
      <c r="B35" s="490" t="s">
        <v>2906</v>
      </c>
      <c r="C35" s="434">
        <v>2482</v>
      </c>
      <c r="D35" s="434">
        <v>2482</v>
      </c>
      <c r="E35" s="434">
        <v>19367</v>
      </c>
      <c r="F35" s="434">
        <v>19367</v>
      </c>
      <c r="G35" s="472">
        <f t="shared" si="4"/>
        <v>21849</v>
      </c>
      <c r="H35" s="472">
        <f t="shared" si="5"/>
        <v>21849</v>
      </c>
      <c r="I35" s="9"/>
    </row>
    <row r="36" spans="1:9" s="10" customFormat="1" ht="16.899999999999999" customHeight="1">
      <c r="A36" s="490" t="s">
        <v>2907</v>
      </c>
      <c r="B36" s="490" t="s">
        <v>2908</v>
      </c>
      <c r="C36" s="434">
        <v>469</v>
      </c>
      <c r="D36" s="434">
        <v>469</v>
      </c>
      <c r="E36" s="434">
        <v>868</v>
      </c>
      <c r="F36" s="434">
        <v>868</v>
      </c>
      <c r="G36" s="472">
        <f t="shared" si="4"/>
        <v>1337</v>
      </c>
      <c r="H36" s="472">
        <f t="shared" si="5"/>
        <v>1337</v>
      </c>
      <c r="I36" s="9"/>
    </row>
    <row r="37" spans="1:9" s="10" customFormat="1" ht="16.899999999999999" customHeight="1">
      <c r="A37" s="490" t="s">
        <v>2909</v>
      </c>
      <c r="B37" s="490" t="s">
        <v>2910</v>
      </c>
      <c r="C37" s="434">
        <v>86</v>
      </c>
      <c r="D37" s="434">
        <v>86</v>
      </c>
      <c r="E37" s="434">
        <v>106</v>
      </c>
      <c r="F37" s="434">
        <v>106</v>
      </c>
      <c r="G37" s="472">
        <f t="shared" si="4"/>
        <v>192</v>
      </c>
      <c r="H37" s="472">
        <f t="shared" si="5"/>
        <v>192</v>
      </c>
      <c r="I37" s="9"/>
    </row>
    <row r="38" spans="1:9" s="10" customFormat="1" ht="16.899999999999999" customHeight="1">
      <c r="A38" s="490" t="s">
        <v>2911</v>
      </c>
      <c r="B38" s="490" t="s">
        <v>2912</v>
      </c>
      <c r="C38" s="434">
        <v>86</v>
      </c>
      <c r="D38" s="434">
        <v>86</v>
      </c>
      <c r="E38" s="434">
        <v>102</v>
      </c>
      <c r="F38" s="434">
        <v>102</v>
      </c>
      <c r="G38" s="472">
        <f t="shared" si="4"/>
        <v>188</v>
      </c>
      <c r="H38" s="472">
        <f t="shared" si="5"/>
        <v>188</v>
      </c>
      <c r="I38" s="9"/>
    </row>
    <row r="39" spans="1:9" s="10" customFormat="1" ht="16.899999999999999" customHeight="1">
      <c r="A39" s="490" t="s">
        <v>2913</v>
      </c>
      <c r="B39" s="490" t="s">
        <v>2914</v>
      </c>
      <c r="C39" s="434">
        <v>70</v>
      </c>
      <c r="D39" s="434">
        <v>70</v>
      </c>
      <c r="E39" s="434">
        <v>4213</v>
      </c>
      <c r="F39" s="434">
        <v>4213</v>
      </c>
      <c r="G39" s="472">
        <f t="shared" si="4"/>
        <v>4283</v>
      </c>
      <c r="H39" s="472">
        <f t="shared" si="5"/>
        <v>4283</v>
      </c>
      <c r="I39" s="9"/>
    </row>
    <row r="40" spans="1:9" s="10" customFormat="1" ht="16.899999999999999" customHeight="1">
      <c r="A40" s="490" t="s">
        <v>2915</v>
      </c>
      <c r="B40" s="490" t="s">
        <v>2916</v>
      </c>
      <c r="C40" s="434">
        <v>86</v>
      </c>
      <c r="D40" s="434">
        <v>86</v>
      </c>
      <c r="E40" s="434">
        <v>101</v>
      </c>
      <c r="F40" s="434">
        <v>101</v>
      </c>
      <c r="G40" s="472">
        <f t="shared" si="4"/>
        <v>187</v>
      </c>
      <c r="H40" s="472">
        <f t="shared" si="5"/>
        <v>187</v>
      </c>
      <c r="I40" s="9"/>
    </row>
    <row r="41" spans="1:9" s="10" customFormat="1" ht="16.899999999999999" customHeight="1">
      <c r="A41" s="373" t="s">
        <v>2917</v>
      </c>
      <c r="B41" s="373" t="s">
        <v>2918</v>
      </c>
      <c r="C41" s="482"/>
      <c r="D41" s="482"/>
      <c r="E41" s="482"/>
      <c r="F41" s="482"/>
      <c r="G41" s="472">
        <f t="shared" si="4"/>
        <v>0</v>
      </c>
      <c r="H41" s="472">
        <f t="shared" si="5"/>
        <v>0</v>
      </c>
      <c r="I41" s="9"/>
    </row>
    <row r="42" spans="1:9" s="10" customFormat="1" ht="16.899999999999999" customHeight="1">
      <c r="A42" s="491" t="s">
        <v>2919</v>
      </c>
      <c r="B42" s="491" t="s">
        <v>2920</v>
      </c>
      <c r="C42" s="473">
        <v>150</v>
      </c>
      <c r="D42" s="473">
        <v>150</v>
      </c>
      <c r="E42" s="473">
        <v>4240</v>
      </c>
      <c r="F42" s="473">
        <v>4240</v>
      </c>
      <c r="G42" s="472">
        <f t="shared" si="4"/>
        <v>4390</v>
      </c>
      <c r="H42" s="472">
        <f t="shared" si="5"/>
        <v>4390</v>
      </c>
      <c r="I42" s="9"/>
    </row>
    <row r="43" spans="1:9" s="10" customFormat="1" ht="16.899999999999999" customHeight="1">
      <c r="A43" s="491" t="s">
        <v>2921</v>
      </c>
      <c r="B43" s="491" t="s">
        <v>2922</v>
      </c>
      <c r="C43" s="473">
        <v>4503</v>
      </c>
      <c r="D43" s="473">
        <v>4503</v>
      </c>
      <c r="E43" s="473">
        <v>30897</v>
      </c>
      <c r="F43" s="473">
        <v>30897</v>
      </c>
      <c r="G43" s="472">
        <f t="shared" si="4"/>
        <v>35400</v>
      </c>
      <c r="H43" s="472">
        <f t="shared" si="5"/>
        <v>35400</v>
      </c>
      <c r="I43" s="9"/>
    </row>
    <row r="44" spans="1:9" s="10" customFormat="1" ht="16.899999999999999" customHeight="1">
      <c r="A44" s="490" t="s">
        <v>2925</v>
      </c>
      <c r="B44" s="490" t="s">
        <v>2926</v>
      </c>
      <c r="C44" s="434">
        <v>168</v>
      </c>
      <c r="D44" s="434">
        <v>168</v>
      </c>
      <c r="E44" s="434">
        <v>6569</v>
      </c>
      <c r="F44" s="434">
        <v>6569</v>
      </c>
      <c r="G44" s="472">
        <f t="shared" si="4"/>
        <v>6737</v>
      </c>
      <c r="H44" s="472">
        <f t="shared" si="5"/>
        <v>6737</v>
      </c>
      <c r="I44" s="9"/>
    </row>
    <row r="45" spans="1:9" s="10" customFormat="1" ht="16.899999999999999" customHeight="1">
      <c r="A45" s="490" t="s">
        <v>2927</v>
      </c>
      <c r="B45" s="490" t="s">
        <v>2928</v>
      </c>
      <c r="C45" s="434">
        <v>161</v>
      </c>
      <c r="D45" s="434">
        <v>161</v>
      </c>
      <c r="E45" s="434">
        <v>6525</v>
      </c>
      <c r="F45" s="434">
        <v>6525</v>
      </c>
      <c r="G45" s="472">
        <f t="shared" si="4"/>
        <v>6686</v>
      </c>
      <c r="H45" s="472">
        <f t="shared" si="5"/>
        <v>6686</v>
      </c>
      <c r="I45" s="9"/>
    </row>
    <row r="46" spans="1:9" s="10" customFormat="1" ht="16.899999999999999" customHeight="1">
      <c r="A46" s="490" t="s">
        <v>2929</v>
      </c>
      <c r="B46" s="490" t="s">
        <v>2930</v>
      </c>
      <c r="C46" s="434">
        <v>4</v>
      </c>
      <c r="D46" s="434">
        <v>4</v>
      </c>
      <c r="E46" s="434">
        <v>27</v>
      </c>
      <c r="F46" s="434">
        <v>27</v>
      </c>
      <c r="G46" s="472">
        <f t="shared" si="4"/>
        <v>31</v>
      </c>
      <c r="H46" s="472">
        <f t="shared" si="5"/>
        <v>31</v>
      </c>
      <c r="I46" s="9"/>
    </row>
    <row r="47" spans="1:9" s="10" customFormat="1" ht="16.899999999999999" customHeight="1">
      <c r="A47" s="490" t="s">
        <v>2931</v>
      </c>
      <c r="B47" s="490" t="s">
        <v>2932</v>
      </c>
      <c r="C47" s="434">
        <v>708</v>
      </c>
      <c r="D47" s="434">
        <v>708</v>
      </c>
      <c r="E47" s="434">
        <v>16744</v>
      </c>
      <c r="F47" s="434">
        <v>16744</v>
      </c>
      <c r="G47" s="472">
        <f t="shared" si="4"/>
        <v>17452</v>
      </c>
      <c r="H47" s="472">
        <f t="shared" si="5"/>
        <v>17452</v>
      </c>
      <c r="I47" s="9"/>
    </row>
    <row r="48" spans="1:9" s="10" customFormat="1" ht="16.899999999999999" customHeight="1">
      <c r="A48" s="490" t="s">
        <v>2933</v>
      </c>
      <c r="B48" s="490" t="s">
        <v>2934</v>
      </c>
      <c r="C48" s="434">
        <v>675</v>
      </c>
      <c r="D48" s="434">
        <v>675</v>
      </c>
      <c r="E48" s="434">
        <v>9988</v>
      </c>
      <c r="F48" s="434">
        <v>9988</v>
      </c>
      <c r="G48" s="472">
        <f t="shared" si="4"/>
        <v>10663</v>
      </c>
      <c r="H48" s="472">
        <f t="shared" si="5"/>
        <v>10663</v>
      </c>
      <c r="I48" s="9"/>
    </row>
    <row r="49" spans="1:13" s="10" customFormat="1" ht="16.899999999999999" customHeight="1">
      <c r="A49" s="490" t="s">
        <v>2935</v>
      </c>
      <c r="B49" s="490" t="s">
        <v>2936</v>
      </c>
      <c r="C49" s="434">
        <v>13</v>
      </c>
      <c r="D49" s="434">
        <v>13</v>
      </c>
      <c r="E49" s="434">
        <v>362</v>
      </c>
      <c r="F49" s="434">
        <v>362</v>
      </c>
      <c r="G49" s="472">
        <f t="shared" si="4"/>
        <v>375</v>
      </c>
      <c r="H49" s="472">
        <f t="shared" si="5"/>
        <v>375</v>
      </c>
      <c r="I49" s="9"/>
    </row>
    <row r="50" spans="1:13" s="10" customFormat="1" ht="16.899999999999999" customHeight="1">
      <c r="A50" s="490" t="s">
        <v>2937</v>
      </c>
      <c r="B50" s="490" t="s">
        <v>2938</v>
      </c>
      <c r="C50" s="434">
        <v>96</v>
      </c>
      <c r="D50" s="434">
        <v>96</v>
      </c>
      <c r="E50" s="434">
        <v>3831</v>
      </c>
      <c r="F50" s="434">
        <v>3831</v>
      </c>
      <c r="G50" s="472">
        <f t="shared" si="4"/>
        <v>3927</v>
      </c>
      <c r="H50" s="472">
        <f t="shared" si="5"/>
        <v>3927</v>
      </c>
      <c r="I50" s="9"/>
    </row>
    <row r="51" spans="1:13" s="10" customFormat="1" ht="16.899999999999999" customHeight="1">
      <c r="A51" s="490" t="s">
        <v>2939</v>
      </c>
      <c r="B51" s="490" t="s">
        <v>2940</v>
      </c>
      <c r="C51" s="434">
        <v>125</v>
      </c>
      <c r="D51" s="434">
        <v>125</v>
      </c>
      <c r="E51" s="434">
        <v>6193</v>
      </c>
      <c r="F51" s="434">
        <v>6193</v>
      </c>
      <c r="G51" s="472">
        <f t="shared" si="4"/>
        <v>6318</v>
      </c>
      <c r="H51" s="472">
        <f t="shared" si="5"/>
        <v>6318</v>
      </c>
      <c r="I51" s="9"/>
    </row>
    <row r="52" spans="1:13" s="10" customFormat="1" ht="16.899999999999999" customHeight="1">
      <c r="A52" s="490" t="s">
        <v>2941</v>
      </c>
      <c r="B52" s="490" t="s">
        <v>2942</v>
      </c>
      <c r="C52" s="434">
        <v>4493</v>
      </c>
      <c r="D52" s="434">
        <v>4493</v>
      </c>
      <c r="E52" s="434">
        <v>29945</v>
      </c>
      <c r="F52" s="434">
        <v>29945</v>
      </c>
      <c r="G52" s="472">
        <f t="shared" si="4"/>
        <v>34438</v>
      </c>
      <c r="H52" s="472">
        <f t="shared" si="5"/>
        <v>34438</v>
      </c>
      <c r="I52" s="9"/>
    </row>
    <row r="53" spans="1:13" s="10" customFormat="1" ht="16.899999999999999" customHeight="1">
      <c r="A53" s="490" t="s">
        <v>2943</v>
      </c>
      <c r="B53" s="490" t="s">
        <v>2944</v>
      </c>
      <c r="C53" s="434">
        <v>345</v>
      </c>
      <c r="D53" s="434">
        <v>345</v>
      </c>
      <c r="E53" s="434">
        <v>2294</v>
      </c>
      <c r="F53" s="434">
        <v>2294</v>
      </c>
      <c r="G53" s="472">
        <f t="shared" si="4"/>
        <v>2639</v>
      </c>
      <c r="H53" s="472">
        <f t="shared" si="5"/>
        <v>2639</v>
      </c>
      <c r="I53" s="9"/>
    </row>
    <row r="54" spans="1:13" s="10" customFormat="1" ht="16.899999999999999" customHeight="1">
      <c r="A54" s="490" t="s">
        <v>2945</v>
      </c>
      <c r="B54" s="490" t="s">
        <v>2946</v>
      </c>
      <c r="C54" s="434">
        <v>60</v>
      </c>
      <c r="D54" s="434">
        <v>60</v>
      </c>
      <c r="E54" s="434">
        <v>2351</v>
      </c>
      <c r="F54" s="434">
        <v>2351</v>
      </c>
      <c r="G54" s="472">
        <f t="shared" si="4"/>
        <v>2411</v>
      </c>
      <c r="H54" s="472">
        <f t="shared" si="5"/>
        <v>2411</v>
      </c>
      <c r="I54" s="9"/>
    </row>
    <row r="55" spans="1:13" s="10" customFormat="1" ht="16.899999999999999" customHeight="1">
      <c r="A55" s="490" t="s">
        <v>2947</v>
      </c>
      <c r="B55" s="490" t="s">
        <v>2948</v>
      </c>
      <c r="C55" s="434">
        <v>475</v>
      </c>
      <c r="D55" s="434">
        <v>475</v>
      </c>
      <c r="E55" s="434">
        <v>2766</v>
      </c>
      <c r="F55" s="434">
        <v>2766</v>
      </c>
      <c r="G55" s="472">
        <f t="shared" si="4"/>
        <v>3241</v>
      </c>
      <c r="H55" s="472">
        <f t="shared" si="5"/>
        <v>3241</v>
      </c>
      <c r="I55" s="9"/>
    </row>
    <row r="56" spans="1:13" s="10" customFormat="1" ht="16.899999999999999" customHeight="1">
      <c r="A56" s="490" t="s">
        <v>2949</v>
      </c>
      <c r="B56" s="490" t="s">
        <v>2950</v>
      </c>
      <c r="C56" s="434">
        <v>0</v>
      </c>
      <c r="D56" s="434">
        <v>0</v>
      </c>
      <c r="E56" s="434">
        <v>70</v>
      </c>
      <c r="F56" s="434">
        <v>70</v>
      </c>
      <c r="G56" s="472">
        <f t="shared" si="4"/>
        <v>70</v>
      </c>
      <c r="H56" s="472">
        <f t="shared" si="5"/>
        <v>70</v>
      </c>
      <c r="I56" s="9"/>
    </row>
    <row r="57" spans="1:13" s="10" customFormat="1" ht="16.899999999999999" customHeight="1">
      <c r="A57" s="490" t="s">
        <v>2951</v>
      </c>
      <c r="B57" s="490" t="s">
        <v>2952</v>
      </c>
      <c r="C57" s="434">
        <v>26</v>
      </c>
      <c r="D57" s="434">
        <v>26</v>
      </c>
      <c r="E57" s="434">
        <v>103</v>
      </c>
      <c r="F57" s="434">
        <v>103</v>
      </c>
      <c r="G57" s="472">
        <f t="shared" si="4"/>
        <v>129</v>
      </c>
      <c r="H57" s="472">
        <f t="shared" si="5"/>
        <v>129</v>
      </c>
      <c r="I57" s="9"/>
    </row>
    <row r="58" spans="1:13" s="10" customFormat="1" ht="16.899999999999999" customHeight="1">
      <c r="A58" s="490" t="s">
        <v>2953</v>
      </c>
      <c r="B58" s="490" t="s">
        <v>2954</v>
      </c>
      <c r="C58" s="434">
        <v>91</v>
      </c>
      <c r="D58" s="434">
        <v>91</v>
      </c>
      <c r="E58" s="434">
        <v>154</v>
      </c>
      <c r="F58" s="434">
        <v>154</v>
      </c>
      <c r="G58" s="472">
        <f t="shared" si="4"/>
        <v>245</v>
      </c>
      <c r="H58" s="472">
        <f t="shared" si="5"/>
        <v>245</v>
      </c>
      <c r="I58" s="9"/>
    </row>
    <row r="59" spans="1:13" s="10" customFormat="1" ht="16.899999999999999" customHeight="1">
      <c r="A59" s="490" t="s">
        <v>2955</v>
      </c>
      <c r="B59" s="490" t="s">
        <v>2956</v>
      </c>
      <c r="C59" s="434">
        <v>6</v>
      </c>
      <c r="D59" s="434">
        <v>6</v>
      </c>
      <c r="E59" s="434">
        <v>40</v>
      </c>
      <c r="F59" s="434">
        <v>40</v>
      </c>
      <c r="G59" s="472">
        <f t="shared" si="4"/>
        <v>46</v>
      </c>
      <c r="H59" s="472">
        <f t="shared" si="5"/>
        <v>46</v>
      </c>
      <c r="I59" s="9"/>
    </row>
    <row r="60" spans="1:13" s="57" customFormat="1" ht="16.899999999999999" customHeight="1">
      <c r="A60" s="490" t="s">
        <v>2957</v>
      </c>
      <c r="B60" s="490" t="s">
        <v>2958</v>
      </c>
      <c r="C60" s="434">
        <v>696</v>
      </c>
      <c r="D60" s="434">
        <v>696</v>
      </c>
      <c r="E60" s="434">
        <v>16728</v>
      </c>
      <c r="F60" s="434">
        <v>16728</v>
      </c>
      <c r="G60" s="472">
        <f t="shared" si="4"/>
        <v>17424</v>
      </c>
      <c r="H60" s="472">
        <f t="shared" si="5"/>
        <v>17424</v>
      </c>
      <c r="I60" s="287"/>
      <c r="J60" s="287"/>
      <c r="K60" s="287"/>
      <c r="L60" s="4"/>
      <c r="M60" s="287"/>
    </row>
    <row r="61" spans="1:13" s="57" customFormat="1" ht="16.899999999999999" customHeight="1">
      <c r="A61" s="490" t="s">
        <v>2959</v>
      </c>
      <c r="B61" s="490" t="s">
        <v>2960</v>
      </c>
      <c r="C61" s="434">
        <v>22</v>
      </c>
      <c r="D61" s="434">
        <v>22</v>
      </c>
      <c r="E61" s="434">
        <v>127</v>
      </c>
      <c r="F61" s="434">
        <v>127</v>
      </c>
      <c r="G61" s="472">
        <f t="shared" si="4"/>
        <v>149</v>
      </c>
      <c r="H61" s="472">
        <f t="shared" si="5"/>
        <v>149</v>
      </c>
      <c r="I61" s="287"/>
      <c r="J61" s="287"/>
      <c r="K61" s="287"/>
      <c r="L61" s="4"/>
      <c r="M61" s="287"/>
    </row>
    <row r="62" spans="1:13" ht="16.899999999999999" customHeight="1">
      <c r="A62" s="490" t="s">
        <v>2961</v>
      </c>
      <c r="B62" s="490" t="s">
        <v>2962</v>
      </c>
      <c r="C62" s="434">
        <v>8</v>
      </c>
      <c r="D62" s="434">
        <v>8</v>
      </c>
      <c r="E62" s="434">
        <v>1129</v>
      </c>
      <c r="F62" s="434">
        <v>1129</v>
      </c>
      <c r="G62" s="472">
        <f t="shared" si="4"/>
        <v>1137</v>
      </c>
      <c r="H62" s="472">
        <f t="shared" si="5"/>
        <v>1137</v>
      </c>
    </row>
    <row r="63" spans="1:13" ht="16.899999999999999" customHeight="1">
      <c r="A63" s="490" t="s">
        <v>2963</v>
      </c>
      <c r="B63" s="490" t="s">
        <v>2964</v>
      </c>
      <c r="C63" s="434">
        <v>81</v>
      </c>
      <c r="D63" s="434">
        <v>81</v>
      </c>
      <c r="E63" s="434">
        <v>1229</v>
      </c>
      <c r="F63" s="434">
        <v>1229</v>
      </c>
      <c r="G63" s="472">
        <f t="shared" si="4"/>
        <v>1310</v>
      </c>
      <c r="H63" s="472">
        <f t="shared" si="5"/>
        <v>1310</v>
      </c>
    </row>
    <row r="64" spans="1:13" ht="16.899999999999999" customHeight="1">
      <c r="A64" s="490" t="s">
        <v>2965</v>
      </c>
      <c r="B64" s="490" t="s">
        <v>2966</v>
      </c>
      <c r="C64" s="434">
        <v>1</v>
      </c>
      <c r="D64" s="434">
        <v>1</v>
      </c>
      <c r="E64" s="434">
        <v>6</v>
      </c>
      <c r="F64" s="434">
        <v>6</v>
      </c>
      <c r="G64" s="472">
        <f t="shared" si="4"/>
        <v>7</v>
      </c>
      <c r="H64" s="472">
        <f t="shared" si="5"/>
        <v>7</v>
      </c>
    </row>
    <row r="65" spans="1:8" ht="16.899999999999999" customHeight="1">
      <c r="A65" s="490" t="s">
        <v>2967</v>
      </c>
      <c r="B65" s="490" t="s">
        <v>2968</v>
      </c>
      <c r="C65" s="434">
        <v>946</v>
      </c>
      <c r="D65" s="434">
        <v>946</v>
      </c>
      <c r="E65" s="434">
        <v>4093</v>
      </c>
      <c r="F65" s="434">
        <v>4093</v>
      </c>
      <c r="G65" s="472">
        <f t="shared" si="4"/>
        <v>5039</v>
      </c>
      <c r="H65" s="472">
        <f t="shared" si="5"/>
        <v>5039</v>
      </c>
    </row>
    <row r="66" spans="1:8" ht="16.899999999999999" customHeight="1">
      <c r="A66" s="490" t="s">
        <v>2969</v>
      </c>
      <c r="B66" s="490" t="s">
        <v>2970</v>
      </c>
      <c r="C66" s="434">
        <v>946</v>
      </c>
      <c r="D66" s="434">
        <v>946</v>
      </c>
      <c r="E66" s="434">
        <v>4100</v>
      </c>
      <c r="F66" s="434">
        <v>4100</v>
      </c>
      <c r="G66" s="472">
        <f t="shared" si="4"/>
        <v>5046</v>
      </c>
      <c r="H66" s="472">
        <f t="shared" si="5"/>
        <v>5046</v>
      </c>
    </row>
    <row r="67" spans="1:8" ht="16.899999999999999" customHeight="1">
      <c r="A67" s="495" t="s">
        <v>3475</v>
      </c>
      <c r="B67" s="490" t="s">
        <v>3476</v>
      </c>
      <c r="C67" s="441">
        <v>347</v>
      </c>
      <c r="D67" s="441">
        <v>347</v>
      </c>
      <c r="E67" s="441">
        <v>923</v>
      </c>
      <c r="F67" s="441">
        <v>923</v>
      </c>
      <c r="G67" s="441">
        <v>1270</v>
      </c>
      <c r="H67" s="441">
        <v>1270</v>
      </c>
    </row>
    <row r="68" spans="1:8" ht="16.899999999999999" customHeight="1">
      <c r="A68" s="490" t="s">
        <v>2971</v>
      </c>
      <c r="B68" s="490" t="s">
        <v>2972</v>
      </c>
      <c r="C68" s="434">
        <v>948</v>
      </c>
      <c r="D68" s="434">
        <v>948</v>
      </c>
      <c r="E68" s="434">
        <v>4243</v>
      </c>
      <c r="F68" s="434">
        <v>4243</v>
      </c>
      <c r="G68" s="472">
        <f t="shared" ref="G68:H72" si="6">C68+E68</f>
        <v>5191</v>
      </c>
      <c r="H68" s="472">
        <f t="shared" si="6"/>
        <v>5191</v>
      </c>
    </row>
    <row r="69" spans="1:8" ht="16.899999999999999" customHeight="1">
      <c r="A69" s="490" t="s">
        <v>2973</v>
      </c>
      <c r="B69" s="490" t="s">
        <v>2974</v>
      </c>
      <c r="C69" s="474">
        <v>946</v>
      </c>
      <c r="D69" s="474">
        <v>946</v>
      </c>
      <c r="E69" s="474">
        <v>4094</v>
      </c>
      <c r="F69" s="474">
        <v>4094</v>
      </c>
      <c r="G69" s="475">
        <f t="shared" si="6"/>
        <v>5040</v>
      </c>
      <c r="H69" s="475">
        <f t="shared" si="6"/>
        <v>5040</v>
      </c>
    </row>
    <row r="70" spans="1:8" ht="16.899999999999999" customHeight="1">
      <c r="A70" s="490" t="s">
        <v>2975</v>
      </c>
      <c r="B70" s="490" t="s">
        <v>2976</v>
      </c>
      <c r="C70" s="434">
        <v>946</v>
      </c>
      <c r="D70" s="434">
        <v>946</v>
      </c>
      <c r="E70" s="434">
        <v>4094</v>
      </c>
      <c r="F70" s="434">
        <v>4094</v>
      </c>
      <c r="G70" s="475">
        <f t="shared" si="6"/>
        <v>5040</v>
      </c>
      <c r="H70" s="475">
        <f t="shared" si="6"/>
        <v>5040</v>
      </c>
    </row>
    <row r="71" spans="1:8" ht="16.899999999999999" customHeight="1">
      <c r="A71" s="490" t="s">
        <v>2977</v>
      </c>
      <c r="B71" s="490" t="s">
        <v>2978</v>
      </c>
      <c r="C71" s="434">
        <v>932</v>
      </c>
      <c r="D71" s="434">
        <v>932</v>
      </c>
      <c r="E71" s="434">
        <v>4002</v>
      </c>
      <c r="F71" s="434">
        <v>4002</v>
      </c>
      <c r="G71" s="475">
        <f t="shared" si="6"/>
        <v>4934</v>
      </c>
      <c r="H71" s="475">
        <f t="shared" si="6"/>
        <v>4934</v>
      </c>
    </row>
    <row r="72" spans="1:8" ht="16.899999999999999" customHeight="1">
      <c r="A72" s="490" t="s">
        <v>2979</v>
      </c>
      <c r="B72" s="490" t="s">
        <v>2980</v>
      </c>
      <c r="C72" s="434">
        <v>946</v>
      </c>
      <c r="D72" s="434">
        <v>946</v>
      </c>
      <c r="E72" s="434">
        <v>4093</v>
      </c>
      <c r="F72" s="434">
        <v>4093</v>
      </c>
      <c r="G72" s="475">
        <f t="shared" si="6"/>
        <v>5039</v>
      </c>
      <c r="H72" s="475">
        <f t="shared" si="6"/>
        <v>5039</v>
      </c>
    </row>
    <row r="73" spans="1:8" ht="16.899999999999999" customHeight="1">
      <c r="A73" s="495" t="s">
        <v>3477</v>
      </c>
      <c r="B73" s="490" t="s">
        <v>3478</v>
      </c>
      <c r="C73" s="441">
        <v>6</v>
      </c>
      <c r="D73" s="441">
        <v>6</v>
      </c>
      <c r="E73" s="441">
        <v>0</v>
      </c>
      <c r="F73" s="441">
        <v>0</v>
      </c>
      <c r="G73" s="476">
        <v>6</v>
      </c>
      <c r="H73" s="476">
        <v>6</v>
      </c>
    </row>
    <row r="74" spans="1:8" ht="16.899999999999999" customHeight="1">
      <c r="A74" s="490" t="s">
        <v>2981</v>
      </c>
      <c r="B74" s="490" t="s">
        <v>2982</v>
      </c>
      <c r="C74" s="434">
        <v>2</v>
      </c>
      <c r="D74" s="434">
        <v>2</v>
      </c>
      <c r="E74" s="434">
        <v>1</v>
      </c>
      <c r="F74" s="434">
        <v>1</v>
      </c>
      <c r="G74" s="475">
        <f t="shared" ref="G74:G94" si="7">C74+E74</f>
        <v>3</v>
      </c>
      <c r="H74" s="475">
        <f t="shared" ref="H74:H94" si="8">D74+F74</f>
        <v>3</v>
      </c>
    </row>
    <row r="75" spans="1:8" ht="16.899999999999999" customHeight="1">
      <c r="A75" s="490" t="s">
        <v>2983</v>
      </c>
      <c r="B75" s="490" t="s">
        <v>2984</v>
      </c>
      <c r="C75" s="434">
        <v>33</v>
      </c>
      <c r="D75" s="434">
        <v>33</v>
      </c>
      <c r="E75" s="434">
        <v>186</v>
      </c>
      <c r="F75" s="434">
        <v>186</v>
      </c>
      <c r="G75" s="475">
        <f t="shared" si="7"/>
        <v>219</v>
      </c>
      <c r="H75" s="475">
        <f t="shared" si="8"/>
        <v>219</v>
      </c>
    </row>
    <row r="76" spans="1:8" ht="16.899999999999999" customHeight="1">
      <c r="A76" s="490" t="s">
        <v>2985</v>
      </c>
      <c r="B76" s="490" t="s">
        <v>2986</v>
      </c>
      <c r="C76" s="434">
        <v>4</v>
      </c>
      <c r="D76" s="434">
        <v>4</v>
      </c>
      <c r="E76" s="434">
        <v>3</v>
      </c>
      <c r="F76" s="434">
        <v>3</v>
      </c>
      <c r="G76" s="475">
        <f t="shared" si="7"/>
        <v>7</v>
      </c>
      <c r="H76" s="475">
        <f t="shared" si="8"/>
        <v>7</v>
      </c>
    </row>
    <row r="77" spans="1:8" ht="16.899999999999999" customHeight="1">
      <c r="A77" s="490" t="s">
        <v>2987</v>
      </c>
      <c r="B77" s="490" t="s">
        <v>2988</v>
      </c>
      <c r="C77" s="434">
        <v>5</v>
      </c>
      <c r="D77" s="434">
        <v>5</v>
      </c>
      <c r="E77" s="434">
        <v>13</v>
      </c>
      <c r="F77" s="434">
        <v>13</v>
      </c>
      <c r="G77" s="475">
        <f t="shared" si="7"/>
        <v>18</v>
      </c>
      <c r="H77" s="475">
        <f t="shared" si="8"/>
        <v>18</v>
      </c>
    </row>
    <row r="78" spans="1:8" ht="16.899999999999999" customHeight="1">
      <c r="A78" s="490" t="s">
        <v>2989</v>
      </c>
      <c r="B78" s="490" t="s">
        <v>2990</v>
      </c>
      <c r="C78" s="434">
        <v>4</v>
      </c>
      <c r="D78" s="434">
        <v>4</v>
      </c>
      <c r="E78" s="434">
        <v>8</v>
      </c>
      <c r="F78" s="434">
        <v>8</v>
      </c>
      <c r="G78" s="475">
        <f t="shared" si="7"/>
        <v>12</v>
      </c>
      <c r="H78" s="475">
        <f t="shared" si="8"/>
        <v>12</v>
      </c>
    </row>
    <row r="79" spans="1:8" ht="16.899999999999999" customHeight="1">
      <c r="A79" s="490" t="s">
        <v>2991</v>
      </c>
      <c r="B79" s="490" t="s">
        <v>2992</v>
      </c>
      <c r="C79" s="434">
        <v>54</v>
      </c>
      <c r="D79" s="434">
        <v>54</v>
      </c>
      <c r="E79" s="434">
        <v>69</v>
      </c>
      <c r="F79" s="434">
        <v>69</v>
      </c>
      <c r="G79" s="475">
        <f t="shared" si="7"/>
        <v>123</v>
      </c>
      <c r="H79" s="475">
        <f t="shared" si="8"/>
        <v>123</v>
      </c>
    </row>
    <row r="80" spans="1:8" ht="16.899999999999999" customHeight="1">
      <c r="A80" s="490" t="s">
        <v>2993</v>
      </c>
      <c r="B80" s="490" t="s">
        <v>2994</v>
      </c>
      <c r="C80" s="434">
        <v>946</v>
      </c>
      <c r="D80" s="434">
        <v>946</v>
      </c>
      <c r="E80" s="434">
        <v>4093</v>
      </c>
      <c r="F80" s="434">
        <v>4093</v>
      </c>
      <c r="G80" s="475">
        <f t="shared" si="7"/>
        <v>5039</v>
      </c>
      <c r="H80" s="475">
        <f t="shared" si="8"/>
        <v>5039</v>
      </c>
    </row>
    <row r="81" spans="1:8" ht="16.899999999999999" customHeight="1">
      <c r="A81" s="490" t="s">
        <v>2995</v>
      </c>
      <c r="B81" s="490" t="s">
        <v>2996</v>
      </c>
      <c r="C81" s="434">
        <v>5</v>
      </c>
      <c r="D81" s="434">
        <v>5</v>
      </c>
      <c r="E81" s="434">
        <v>12</v>
      </c>
      <c r="F81" s="434">
        <v>12</v>
      </c>
      <c r="G81" s="475">
        <f t="shared" si="7"/>
        <v>17</v>
      </c>
      <c r="H81" s="475">
        <f t="shared" si="8"/>
        <v>17</v>
      </c>
    </row>
    <row r="82" spans="1:8" ht="16.899999999999999" customHeight="1">
      <c r="A82" s="490" t="s">
        <v>2997</v>
      </c>
      <c r="B82" s="490" t="s">
        <v>2998</v>
      </c>
      <c r="C82" s="434">
        <v>22</v>
      </c>
      <c r="D82" s="434">
        <v>22</v>
      </c>
      <c r="E82" s="434">
        <v>128</v>
      </c>
      <c r="F82" s="434">
        <v>128</v>
      </c>
      <c r="G82" s="475">
        <f t="shared" si="7"/>
        <v>150</v>
      </c>
      <c r="H82" s="475">
        <f t="shared" si="8"/>
        <v>150</v>
      </c>
    </row>
    <row r="83" spans="1:8" ht="16.899999999999999" customHeight="1">
      <c r="A83" s="490" t="s">
        <v>2999</v>
      </c>
      <c r="B83" s="490" t="s">
        <v>3000</v>
      </c>
      <c r="C83" s="434">
        <v>15</v>
      </c>
      <c r="D83" s="434">
        <v>15</v>
      </c>
      <c r="E83" s="434">
        <v>13</v>
      </c>
      <c r="F83" s="434">
        <v>13</v>
      </c>
      <c r="G83" s="475">
        <f t="shared" si="7"/>
        <v>28</v>
      </c>
      <c r="H83" s="475">
        <f t="shared" si="8"/>
        <v>28</v>
      </c>
    </row>
    <row r="84" spans="1:8" ht="16.899999999999999" customHeight="1">
      <c r="A84" s="490" t="s">
        <v>3001</v>
      </c>
      <c r="B84" s="490" t="s">
        <v>3002</v>
      </c>
      <c r="C84" s="434">
        <v>393</v>
      </c>
      <c r="D84" s="434">
        <v>393</v>
      </c>
      <c r="E84" s="434">
        <v>779</v>
      </c>
      <c r="F84" s="434">
        <v>779</v>
      </c>
      <c r="G84" s="475">
        <f t="shared" si="7"/>
        <v>1172</v>
      </c>
      <c r="H84" s="475">
        <f t="shared" si="8"/>
        <v>1172</v>
      </c>
    </row>
    <row r="85" spans="1:8" ht="16.899999999999999" customHeight="1">
      <c r="A85" s="490" t="s">
        <v>3003</v>
      </c>
      <c r="B85" s="490" t="s">
        <v>3004</v>
      </c>
      <c r="C85" s="434">
        <v>388</v>
      </c>
      <c r="D85" s="434">
        <v>388</v>
      </c>
      <c r="E85" s="434">
        <v>780</v>
      </c>
      <c r="F85" s="434">
        <v>780</v>
      </c>
      <c r="G85" s="475">
        <f t="shared" si="7"/>
        <v>1168</v>
      </c>
      <c r="H85" s="475">
        <f t="shared" si="8"/>
        <v>1168</v>
      </c>
    </row>
    <row r="86" spans="1:8" ht="16.899999999999999" customHeight="1">
      <c r="A86" s="490" t="s">
        <v>3005</v>
      </c>
      <c r="B86" s="490" t="s">
        <v>3006</v>
      </c>
      <c r="C86" s="434">
        <v>393</v>
      </c>
      <c r="D86" s="434">
        <v>393</v>
      </c>
      <c r="E86" s="434">
        <v>796</v>
      </c>
      <c r="F86" s="434">
        <v>796</v>
      </c>
      <c r="G86" s="475">
        <f t="shared" si="7"/>
        <v>1189</v>
      </c>
      <c r="H86" s="475">
        <f t="shared" si="8"/>
        <v>1189</v>
      </c>
    </row>
    <row r="87" spans="1:8" ht="16.899999999999999" customHeight="1">
      <c r="A87" s="490" t="s">
        <v>3007</v>
      </c>
      <c r="B87" s="490" t="s">
        <v>3008</v>
      </c>
      <c r="C87" s="434">
        <v>393</v>
      </c>
      <c r="D87" s="434">
        <v>393</v>
      </c>
      <c r="E87" s="434">
        <v>771</v>
      </c>
      <c r="F87" s="434">
        <v>771</v>
      </c>
      <c r="G87" s="475">
        <f t="shared" si="7"/>
        <v>1164</v>
      </c>
      <c r="H87" s="475">
        <f t="shared" si="8"/>
        <v>1164</v>
      </c>
    </row>
    <row r="88" spans="1:8" ht="16.899999999999999" customHeight="1">
      <c r="A88" s="490" t="s">
        <v>3009</v>
      </c>
      <c r="B88" s="490" t="s">
        <v>3010</v>
      </c>
      <c r="C88" s="434">
        <v>393</v>
      </c>
      <c r="D88" s="434">
        <v>393</v>
      </c>
      <c r="E88" s="434">
        <v>782</v>
      </c>
      <c r="F88" s="434">
        <v>782</v>
      </c>
      <c r="G88" s="475">
        <f t="shared" si="7"/>
        <v>1175</v>
      </c>
      <c r="H88" s="475">
        <f t="shared" si="8"/>
        <v>1175</v>
      </c>
    </row>
    <row r="89" spans="1:8" ht="16.899999999999999" customHeight="1">
      <c r="A89" s="490" t="s">
        <v>3011</v>
      </c>
      <c r="B89" s="490" t="s">
        <v>3012</v>
      </c>
      <c r="C89" s="434">
        <v>393</v>
      </c>
      <c r="D89" s="434">
        <v>393</v>
      </c>
      <c r="E89" s="434">
        <v>780</v>
      </c>
      <c r="F89" s="434">
        <v>780</v>
      </c>
      <c r="G89" s="475">
        <f t="shared" si="7"/>
        <v>1173</v>
      </c>
      <c r="H89" s="475">
        <f t="shared" si="8"/>
        <v>1173</v>
      </c>
    </row>
    <row r="90" spans="1:8" ht="16.899999999999999" customHeight="1">
      <c r="A90" s="490" t="s">
        <v>3013</v>
      </c>
      <c r="B90" s="490" t="s">
        <v>3014</v>
      </c>
      <c r="C90" s="434">
        <v>393</v>
      </c>
      <c r="D90" s="434">
        <v>393</v>
      </c>
      <c r="E90" s="434">
        <v>773</v>
      </c>
      <c r="F90" s="434">
        <v>773</v>
      </c>
      <c r="G90" s="475">
        <f t="shared" si="7"/>
        <v>1166</v>
      </c>
      <c r="H90" s="475">
        <f t="shared" si="8"/>
        <v>1166</v>
      </c>
    </row>
    <row r="91" spans="1:8" ht="16.899999999999999" customHeight="1">
      <c r="A91" s="490" t="s">
        <v>3015</v>
      </c>
      <c r="B91" s="490" t="s">
        <v>3016</v>
      </c>
      <c r="C91" s="434">
        <v>391</v>
      </c>
      <c r="D91" s="434">
        <v>391</v>
      </c>
      <c r="E91" s="434">
        <v>773</v>
      </c>
      <c r="F91" s="434">
        <v>773</v>
      </c>
      <c r="G91" s="475">
        <f t="shared" si="7"/>
        <v>1164</v>
      </c>
      <c r="H91" s="475">
        <f t="shared" si="8"/>
        <v>1164</v>
      </c>
    </row>
    <row r="92" spans="1:8" ht="16.899999999999999" customHeight="1">
      <c r="A92" s="490" t="s">
        <v>3017</v>
      </c>
      <c r="B92" s="490" t="s">
        <v>3018</v>
      </c>
      <c r="C92" s="434">
        <v>44</v>
      </c>
      <c r="D92" s="434">
        <v>44</v>
      </c>
      <c r="E92" s="434">
        <v>69</v>
      </c>
      <c r="F92" s="434">
        <v>69</v>
      </c>
      <c r="G92" s="475">
        <f t="shared" si="7"/>
        <v>113</v>
      </c>
      <c r="H92" s="475">
        <f t="shared" si="8"/>
        <v>113</v>
      </c>
    </row>
    <row r="93" spans="1:8" ht="16.899999999999999" customHeight="1">
      <c r="A93" s="490" t="s">
        <v>3019</v>
      </c>
      <c r="B93" s="490" t="s">
        <v>3020</v>
      </c>
      <c r="C93" s="434">
        <v>2</v>
      </c>
      <c r="D93" s="434">
        <v>2</v>
      </c>
      <c r="E93" s="434">
        <v>11</v>
      </c>
      <c r="F93" s="434">
        <v>11</v>
      </c>
      <c r="G93" s="475">
        <f t="shared" si="7"/>
        <v>13</v>
      </c>
      <c r="H93" s="475">
        <f t="shared" si="8"/>
        <v>13</v>
      </c>
    </row>
    <row r="94" spans="1:8" ht="16.899999999999999" customHeight="1">
      <c r="A94" s="490" t="s">
        <v>3021</v>
      </c>
      <c r="B94" s="490" t="s">
        <v>3022</v>
      </c>
      <c r="C94" s="434">
        <v>2428</v>
      </c>
      <c r="D94" s="434">
        <v>2428</v>
      </c>
      <c r="E94" s="434">
        <v>22853</v>
      </c>
      <c r="F94" s="434">
        <v>22853</v>
      </c>
      <c r="G94" s="475">
        <f t="shared" si="7"/>
        <v>25281</v>
      </c>
      <c r="H94" s="475">
        <f t="shared" si="8"/>
        <v>25281</v>
      </c>
    </row>
    <row r="95" spans="1:8" ht="16.899999999999999" customHeight="1">
      <c r="A95" s="495" t="s">
        <v>3479</v>
      </c>
      <c r="B95" s="490" t="s">
        <v>3480</v>
      </c>
      <c r="C95" s="441">
        <v>2</v>
      </c>
      <c r="D95" s="441">
        <v>2</v>
      </c>
      <c r="E95" s="441">
        <v>28</v>
      </c>
      <c r="F95" s="441">
        <v>28</v>
      </c>
      <c r="G95" s="476">
        <v>30</v>
      </c>
      <c r="H95" s="476">
        <v>30</v>
      </c>
    </row>
    <row r="96" spans="1:8" ht="16.899999999999999" customHeight="1">
      <c r="A96" s="490" t="s">
        <v>3023</v>
      </c>
      <c r="B96" s="490" t="s">
        <v>3024</v>
      </c>
      <c r="C96" s="434"/>
      <c r="D96" s="434"/>
      <c r="E96" s="434"/>
      <c r="F96" s="434"/>
      <c r="G96" s="475">
        <f t="shared" ref="G96:H102" si="9">C96+E96</f>
        <v>0</v>
      </c>
      <c r="H96" s="475">
        <f t="shared" si="9"/>
        <v>0</v>
      </c>
    </row>
    <row r="97" spans="1:8" ht="16.899999999999999" customHeight="1">
      <c r="A97" s="490" t="s">
        <v>3025</v>
      </c>
      <c r="B97" s="490" t="s">
        <v>3026</v>
      </c>
      <c r="C97" s="434">
        <v>212</v>
      </c>
      <c r="D97" s="434">
        <v>212</v>
      </c>
      <c r="E97" s="434">
        <v>15571</v>
      </c>
      <c r="F97" s="434">
        <v>15571</v>
      </c>
      <c r="G97" s="472">
        <f t="shared" si="9"/>
        <v>15783</v>
      </c>
      <c r="H97" s="472">
        <f t="shared" si="9"/>
        <v>15783</v>
      </c>
    </row>
    <row r="98" spans="1:8" ht="16.899999999999999" customHeight="1">
      <c r="A98" s="490" t="s">
        <v>3027</v>
      </c>
      <c r="B98" s="490" t="s">
        <v>3028</v>
      </c>
      <c r="C98" s="434">
        <v>0</v>
      </c>
      <c r="D98" s="434">
        <v>0</v>
      </c>
      <c r="E98" s="434">
        <v>30</v>
      </c>
      <c r="F98" s="434">
        <v>30</v>
      </c>
      <c r="G98" s="472">
        <f t="shared" si="9"/>
        <v>30</v>
      </c>
      <c r="H98" s="472">
        <f t="shared" si="9"/>
        <v>30</v>
      </c>
    </row>
    <row r="99" spans="1:8" ht="16.899999999999999" customHeight="1">
      <c r="A99" s="490" t="s">
        <v>3029</v>
      </c>
      <c r="B99" s="490" t="s">
        <v>3030</v>
      </c>
      <c r="C99" s="434">
        <v>452</v>
      </c>
      <c r="D99" s="434">
        <v>452</v>
      </c>
      <c r="E99" s="434">
        <v>2056</v>
      </c>
      <c r="F99" s="434">
        <v>2056</v>
      </c>
      <c r="G99" s="472">
        <f t="shared" si="9"/>
        <v>2508</v>
      </c>
      <c r="H99" s="472">
        <f t="shared" si="9"/>
        <v>2508</v>
      </c>
    </row>
    <row r="100" spans="1:8" ht="16.899999999999999" customHeight="1">
      <c r="A100" s="490" t="s">
        <v>3031</v>
      </c>
      <c r="B100" s="490" t="s">
        <v>3032</v>
      </c>
      <c r="C100" s="434">
        <v>105</v>
      </c>
      <c r="D100" s="434">
        <v>105</v>
      </c>
      <c r="E100" s="434">
        <v>6566</v>
      </c>
      <c r="F100" s="434">
        <v>6566</v>
      </c>
      <c r="G100" s="472">
        <f t="shared" si="9"/>
        <v>6671</v>
      </c>
      <c r="H100" s="472">
        <f t="shared" si="9"/>
        <v>6671</v>
      </c>
    </row>
    <row r="101" spans="1:8" ht="16.899999999999999" customHeight="1">
      <c r="A101" s="490" t="s">
        <v>3033</v>
      </c>
      <c r="B101" s="490" t="s">
        <v>3034</v>
      </c>
      <c r="C101" s="434">
        <v>0</v>
      </c>
      <c r="D101" s="434">
        <v>0</v>
      </c>
      <c r="E101" s="434">
        <v>74</v>
      </c>
      <c r="F101" s="434">
        <v>74</v>
      </c>
      <c r="G101" s="472">
        <f t="shared" si="9"/>
        <v>74</v>
      </c>
      <c r="H101" s="472">
        <f t="shared" si="9"/>
        <v>74</v>
      </c>
    </row>
    <row r="102" spans="1:8" ht="16.899999999999999" customHeight="1">
      <c r="A102" s="490" t="s">
        <v>3035</v>
      </c>
      <c r="B102" s="490" t="s">
        <v>3036</v>
      </c>
      <c r="C102" s="434">
        <v>701</v>
      </c>
      <c r="D102" s="434">
        <v>701</v>
      </c>
      <c r="E102" s="434">
        <v>23202</v>
      </c>
      <c r="F102" s="434">
        <v>23202</v>
      </c>
      <c r="G102" s="472">
        <f t="shared" si="9"/>
        <v>23903</v>
      </c>
      <c r="H102" s="472">
        <f t="shared" si="9"/>
        <v>23903</v>
      </c>
    </row>
    <row r="103" spans="1:8" ht="16.899999999999999" customHeight="1">
      <c r="A103" s="377"/>
      <c r="B103" s="121"/>
      <c r="C103" s="451"/>
      <c r="D103" s="451"/>
      <c r="E103" s="451"/>
      <c r="F103" s="451"/>
      <c r="G103" s="451"/>
      <c r="H103" s="451"/>
    </row>
    <row r="104" spans="1:8" ht="16.899999999999999" customHeight="1">
      <c r="A104" s="485" t="s">
        <v>249</v>
      </c>
      <c r="B104" s="485"/>
      <c r="C104" s="466">
        <v>2932</v>
      </c>
      <c r="D104" s="466">
        <v>2932</v>
      </c>
      <c r="E104" s="466">
        <v>3311</v>
      </c>
      <c r="F104" s="466">
        <v>3311</v>
      </c>
      <c r="G104" s="497">
        <f t="shared" ref="G104" si="10">C104+E104</f>
        <v>6243</v>
      </c>
      <c r="H104" s="497">
        <f t="shared" ref="H104" si="11">D104+F104</f>
        <v>6243</v>
      </c>
    </row>
    <row r="105" spans="1:8" ht="16.899999999999999" customHeight="1">
      <c r="A105" s="485" t="s">
        <v>250</v>
      </c>
      <c r="B105" s="485"/>
      <c r="C105" s="466">
        <v>8819</v>
      </c>
      <c r="D105" s="466">
        <v>8819</v>
      </c>
      <c r="E105" s="466">
        <v>17220</v>
      </c>
      <c r="F105" s="466">
        <v>17220</v>
      </c>
      <c r="G105" s="497">
        <f t="shared" ref="G105:G168" si="12">C105+E105</f>
        <v>26039</v>
      </c>
      <c r="H105" s="497">
        <f t="shared" ref="H105:H168" si="13">D105+F105</f>
        <v>26039</v>
      </c>
    </row>
    <row r="106" spans="1:8" ht="16.899999999999999" customHeight="1">
      <c r="A106" s="500" t="s">
        <v>251</v>
      </c>
      <c r="B106" s="500"/>
      <c r="C106" s="488">
        <f>SUM(C107:C193)</f>
        <v>41467</v>
      </c>
      <c r="D106" s="488">
        <f>SUM(D107:D201)</f>
        <v>50135</v>
      </c>
      <c r="E106" s="488">
        <f t="shared" ref="E106" si="14">SUM(E107:E193)</f>
        <v>71533</v>
      </c>
      <c r="F106" s="488">
        <f>SUM(F107:F201)</f>
        <v>73553</v>
      </c>
      <c r="G106" s="499">
        <f t="shared" si="12"/>
        <v>113000</v>
      </c>
      <c r="H106" s="499">
        <f t="shared" si="13"/>
        <v>123688</v>
      </c>
    </row>
    <row r="107" spans="1:8" ht="16.899999999999999" customHeight="1">
      <c r="A107" s="490" t="s">
        <v>3037</v>
      </c>
      <c r="B107" s="490" t="s">
        <v>3038</v>
      </c>
      <c r="C107" s="441">
        <v>2309</v>
      </c>
      <c r="D107" s="441">
        <v>2309</v>
      </c>
      <c r="E107" s="441">
        <v>335</v>
      </c>
      <c r="F107" s="441">
        <v>335</v>
      </c>
      <c r="G107" s="475">
        <f t="shared" si="12"/>
        <v>2644</v>
      </c>
      <c r="H107" s="475">
        <f t="shared" si="13"/>
        <v>2644</v>
      </c>
    </row>
    <row r="108" spans="1:8" ht="16.899999999999999" customHeight="1">
      <c r="A108" s="490" t="s">
        <v>3039</v>
      </c>
      <c r="B108" s="490" t="s">
        <v>2866</v>
      </c>
      <c r="C108" s="434">
        <v>8827</v>
      </c>
      <c r="D108" s="434">
        <v>8827</v>
      </c>
      <c r="E108" s="434">
        <v>16421</v>
      </c>
      <c r="F108" s="434">
        <v>16421</v>
      </c>
      <c r="G108" s="475">
        <f t="shared" si="12"/>
        <v>25248</v>
      </c>
      <c r="H108" s="475">
        <f t="shared" si="13"/>
        <v>25248</v>
      </c>
    </row>
    <row r="109" spans="1:8" ht="16.899999999999999" customHeight="1">
      <c r="A109" s="490" t="s">
        <v>3040</v>
      </c>
      <c r="B109" s="490" t="s">
        <v>3041</v>
      </c>
      <c r="C109" s="434">
        <v>80</v>
      </c>
      <c r="D109" s="434">
        <v>80</v>
      </c>
      <c r="E109" s="434">
        <v>175</v>
      </c>
      <c r="F109" s="434">
        <v>175</v>
      </c>
      <c r="G109" s="475">
        <f t="shared" si="12"/>
        <v>255</v>
      </c>
      <c r="H109" s="475">
        <f t="shared" si="13"/>
        <v>255</v>
      </c>
    </row>
    <row r="110" spans="1:8" ht="16.899999999999999" customHeight="1">
      <c r="A110" s="490" t="s">
        <v>3042</v>
      </c>
      <c r="B110" s="490" t="s">
        <v>3043</v>
      </c>
      <c r="C110" s="434">
        <v>65</v>
      </c>
      <c r="D110" s="434">
        <v>65</v>
      </c>
      <c r="E110" s="434">
        <v>150</v>
      </c>
      <c r="F110" s="434">
        <v>150</v>
      </c>
      <c r="G110" s="475">
        <f t="shared" si="12"/>
        <v>215</v>
      </c>
      <c r="H110" s="475">
        <f t="shared" si="13"/>
        <v>215</v>
      </c>
    </row>
    <row r="111" spans="1:8" ht="16.899999999999999" customHeight="1">
      <c r="A111" s="490" t="s">
        <v>3044</v>
      </c>
      <c r="B111" s="490" t="s">
        <v>3045</v>
      </c>
      <c r="C111" s="434">
        <v>65</v>
      </c>
      <c r="D111" s="434">
        <v>65</v>
      </c>
      <c r="E111" s="434">
        <v>150</v>
      </c>
      <c r="F111" s="434">
        <v>150</v>
      </c>
      <c r="G111" s="475">
        <f t="shared" si="12"/>
        <v>215</v>
      </c>
      <c r="H111" s="475">
        <f t="shared" si="13"/>
        <v>215</v>
      </c>
    </row>
    <row r="112" spans="1:8" ht="16.899999999999999" customHeight="1">
      <c r="A112" s="490" t="s">
        <v>3046</v>
      </c>
      <c r="B112" s="490" t="s">
        <v>3047</v>
      </c>
      <c r="C112" s="434">
        <v>2128</v>
      </c>
      <c r="D112" s="434">
        <v>2128</v>
      </c>
      <c r="E112" s="434">
        <v>152</v>
      </c>
      <c r="F112" s="434">
        <v>152</v>
      </c>
      <c r="G112" s="475">
        <f t="shared" si="12"/>
        <v>2280</v>
      </c>
      <c r="H112" s="475">
        <f t="shared" si="13"/>
        <v>2280</v>
      </c>
    </row>
    <row r="113" spans="1:8" ht="16.899999999999999" customHeight="1">
      <c r="A113" s="490" t="s">
        <v>3048</v>
      </c>
      <c r="B113" s="490" t="s">
        <v>3049</v>
      </c>
      <c r="C113" s="434">
        <v>164</v>
      </c>
      <c r="D113" s="434">
        <v>164</v>
      </c>
      <c r="E113" s="434">
        <v>398</v>
      </c>
      <c r="F113" s="434">
        <v>398</v>
      </c>
      <c r="G113" s="475">
        <f t="shared" si="12"/>
        <v>562</v>
      </c>
      <c r="H113" s="475">
        <f t="shared" si="13"/>
        <v>562</v>
      </c>
    </row>
    <row r="114" spans="1:8" ht="16.899999999999999" customHeight="1">
      <c r="A114" s="490" t="s">
        <v>3050</v>
      </c>
      <c r="B114" s="490" t="s">
        <v>3051</v>
      </c>
      <c r="C114" s="434">
        <v>82</v>
      </c>
      <c r="D114" s="434">
        <v>82</v>
      </c>
      <c r="E114" s="434">
        <v>195</v>
      </c>
      <c r="F114" s="434">
        <v>195</v>
      </c>
      <c r="G114" s="475">
        <f t="shared" si="12"/>
        <v>277</v>
      </c>
      <c r="H114" s="475">
        <f t="shared" si="13"/>
        <v>277</v>
      </c>
    </row>
    <row r="115" spans="1:8" ht="16.899999999999999" customHeight="1">
      <c r="A115" s="490" t="s">
        <v>3052</v>
      </c>
      <c r="B115" s="490" t="s">
        <v>3053</v>
      </c>
      <c r="C115" s="434">
        <v>112</v>
      </c>
      <c r="D115" s="434">
        <v>112</v>
      </c>
      <c r="E115" s="434">
        <v>4</v>
      </c>
      <c r="F115" s="434">
        <v>4</v>
      </c>
      <c r="G115" s="475">
        <f t="shared" si="12"/>
        <v>116</v>
      </c>
      <c r="H115" s="475">
        <f t="shared" si="13"/>
        <v>116</v>
      </c>
    </row>
    <row r="116" spans="1:8" ht="16.899999999999999" customHeight="1">
      <c r="A116" s="490" t="s">
        <v>3054</v>
      </c>
      <c r="B116" s="490" t="s">
        <v>3055</v>
      </c>
      <c r="C116" s="434">
        <v>26</v>
      </c>
      <c r="D116" s="434">
        <v>26</v>
      </c>
      <c r="E116" s="434">
        <v>43</v>
      </c>
      <c r="F116" s="434">
        <v>43</v>
      </c>
      <c r="G116" s="475">
        <f t="shared" si="12"/>
        <v>69</v>
      </c>
      <c r="H116" s="475">
        <f t="shared" si="13"/>
        <v>69</v>
      </c>
    </row>
    <row r="117" spans="1:8" ht="16.899999999999999" customHeight="1">
      <c r="A117" s="490" t="s">
        <v>3056</v>
      </c>
      <c r="B117" s="490" t="s">
        <v>3057</v>
      </c>
      <c r="C117" s="434">
        <v>37</v>
      </c>
      <c r="D117" s="434">
        <v>37</v>
      </c>
      <c r="E117" s="434">
        <v>44</v>
      </c>
      <c r="F117" s="434">
        <v>44</v>
      </c>
      <c r="G117" s="475">
        <f t="shared" si="12"/>
        <v>81</v>
      </c>
      <c r="H117" s="475">
        <f t="shared" si="13"/>
        <v>81</v>
      </c>
    </row>
    <row r="118" spans="1:8" ht="16.899999999999999" customHeight="1">
      <c r="A118" s="490" t="s">
        <v>3058</v>
      </c>
      <c r="B118" s="490" t="s">
        <v>3059</v>
      </c>
      <c r="C118" s="434">
        <v>36</v>
      </c>
      <c r="D118" s="434">
        <v>36</v>
      </c>
      <c r="E118" s="434">
        <v>49</v>
      </c>
      <c r="F118" s="434">
        <v>49</v>
      </c>
      <c r="G118" s="475">
        <f t="shared" si="12"/>
        <v>85</v>
      </c>
      <c r="H118" s="475">
        <f t="shared" si="13"/>
        <v>85</v>
      </c>
    </row>
    <row r="119" spans="1:8" ht="16.899999999999999" customHeight="1">
      <c r="A119" s="490" t="s">
        <v>3060</v>
      </c>
      <c r="B119" s="490" t="s">
        <v>3061</v>
      </c>
      <c r="C119" s="434">
        <v>2</v>
      </c>
      <c r="D119" s="434">
        <v>2</v>
      </c>
      <c r="E119" s="434">
        <v>1</v>
      </c>
      <c r="F119" s="434">
        <v>1</v>
      </c>
      <c r="G119" s="475">
        <f t="shared" si="12"/>
        <v>3</v>
      </c>
      <c r="H119" s="475">
        <f t="shared" si="13"/>
        <v>3</v>
      </c>
    </row>
    <row r="120" spans="1:8" ht="16.899999999999999" customHeight="1">
      <c r="A120" s="490" t="s">
        <v>3062</v>
      </c>
      <c r="B120" s="490" t="s">
        <v>3063</v>
      </c>
      <c r="C120" s="434">
        <v>169</v>
      </c>
      <c r="D120" s="434">
        <v>169</v>
      </c>
      <c r="E120" s="434">
        <v>421</v>
      </c>
      <c r="F120" s="434">
        <v>421</v>
      </c>
      <c r="G120" s="475">
        <f t="shared" si="12"/>
        <v>590</v>
      </c>
      <c r="H120" s="475">
        <f t="shared" si="13"/>
        <v>590</v>
      </c>
    </row>
    <row r="121" spans="1:8" ht="16.899999999999999" customHeight="1">
      <c r="A121" s="490" t="s">
        <v>3064</v>
      </c>
      <c r="B121" s="490" t="s">
        <v>3065</v>
      </c>
      <c r="C121" s="434">
        <v>0</v>
      </c>
      <c r="D121" s="434">
        <v>0</v>
      </c>
      <c r="E121" s="434"/>
      <c r="F121" s="434"/>
      <c r="G121" s="475">
        <f t="shared" si="12"/>
        <v>0</v>
      </c>
      <c r="H121" s="475">
        <f t="shared" si="13"/>
        <v>0</v>
      </c>
    </row>
    <row r="122" spans="1:8" ht="16.899999999999999" customHeight="1">
      <c r="A122" s="490" t="s">
        <v>3066</v>
      </c>
      <c r="B122" s="490" t="s">
        <v>3067</v>
      </c>
      <c r="C122" s="434">
        <v>243</v>
      </c>
      <c r="D122" s="434">
        <v>243</v>
      </c>
      <c r="E122" s="434">
        <v>600</v>
      </c>
      <c r="F122" s="434">
        <v>600</v>
      </c>
      <c r="G122" s="475">
        <f t="shared" si="12"/>
        <v>843</v>
      </c>
      <c r="H122" s="475">
        <f t="shared" si="13"/>
        <v>843</v>
      </c>
    </row>
    <row r="123" spans="1:8" ht="16.899999999999999" customHeight="1">
      <c r="A123" s="490" t="s">
        <v>3068</v>
      </c>
      <c r="B123" s="490" t="s">
        <v>3069</v>
      </c>
      <c r="C123" s="434">
        <v>1</v>
      </c>
      <c r="D123" s="434">
        <v>1</v>
      </c>
      <c r="E123" s="434">
        <v>2</v>
      </c>
      <c r="F123" s="434">
        <v>2</v>
      </c>
      <c r="G123" s="475">
        <f t="shared" si="12"/>
        <v>3</v>
      </c>
      <c r="H123" s="475">
        <f t="shared" si="13"/>
        <v>3</v>
      </c>
    </row>
    <row r="124" spans="1:8" ht="16.899999999999999" customHeight="1">
      <c r="A124" s="490" t="s">
        <v>3070</v>
      </c>
      <c r="B124" s="490" t="s">
        <v>3071</v>
      </c>
      <c r="C124" s="434">
        <v>1</v>
      </c>
      <c r="D124" s="434">
        <v>1</v>
      </c>
      <c r="E124" s="434">
        <v>7</v>
      </c>
      <c r="F124" s="434">
        <v>7</v>
      </c>
      <c r="G124" s="475">
        <f t="shared" si="12"/>
        <v>8</v>
      </c>
      <c r="H124" s="475">
        <f t="shared" si="13"/>
        <v>8</v>
      </c>
    </row>
    <row r="125" spans="1:8" ht="16.899999999999999" customHeight="1">
      <c r="A125" s="490" t="s">
        <v>3072</v>
      </c>
      <c r="B125" s="490" t="s">
        <v>3073</v>
      </c>
      <c r="C125" s="434">
        <v>183</v>
      </c>
      <c r="D125" s="434">
        <v>183</v>
      </c>
      <c r="E125" s="434">
        <v>664</v>
      </c>
      <c r="F125" s="434">
        <v>664</v>
      </c>
      <c r="G125" s="475">
        <f t="shared" si="12"/>
        <v>847</v>
      </c>
      <c r="H125" s="475">
        <f t="shared" si="13"/>
        <v>847</v>
      </c>
    </row>
    <row r="126" spans="1:8" ht="16.899999999999999" customHeight="1">
      <c r="A126" s="490" t="s">
        <v>3074</v>
      </c>
      <c r="B126" s="490" t="s">
        <v>3075</v>
      </c>
      <c r="C126" s="434">
        <v>492</v>
      </c>
      <c r="D126" s="434">
        <v>492</v>
      </c>
      <c r="E126" s="434">
        <v>202</v>
      </c>
      <c r="F126" s="434">
        <v>202</v>
      </c>
      <c r="G126" s="475">
        <f t="shared" si="12"/>
        <v>694</v>
      </c>
      <c r="H126" s="475">
        <f t="shared" si="13"/>
        <v>694</v>
      </c>
    </row>
    <row r="127" spans="1:8" ht="16.899999999999999" customHeight="1">
      <c r="A127" s="490" t="s">
        <v>3076</v>
      </c>
      <c r="B127" s="490" t="s">
        <v>3077</v>
      </c>
      <c r="C127" s="434">
        <v>0</v>
      </c>
      <c r="D127" s="434">
        <v>0</v>
      </c>
      <c r="E127" s="434"/>
      <c r="F127" s="434"/>
      <c r="G127" s="475">
        <f t="shared" si="12"/>
        <v>0</v>
      </c>
      <c r="H127" s="475">
        <f t="shared" si="13"/>
        <v>0</v>
      </c>
    </row>
    <row r="128" spans="1:8" ht="16.899999999999999" customHeight="1">
      <c r="A128" s="490" t="s">
        <v>3078</v>
      </c>
      <c r="B128" s="490" t="s">
        <v>3079</v>
      </c>
      <c r="C128" s="434">
        <v>41</v>
      </c>
      <c r="D128" s="434">
        <v>41</v>
      </c>
      <c r="E128" s="434">
        <v>68</v>
      </c>
      <c r="F128" s="434">
        <v>68</v>
      </c>
      <c r="G128" s="475">
        <f t="shared" si="12"/>
        <v>109</v>
      </c>
      <c r="H128" s="475">
        <f t="shared" si="13"/>
        <v>109</v>
      </c>
    </row>
    <row r="129" spans="1:8" ht="16.899999999999999" customHeight="1">
      <c r="A129" s="490" t="s">
        <v>3080</v>
      </c>
      <c r="B129" s="490" t="s">
        <v>3081</v>
      </c>
      <c r="C129" s="434">
        <v>40</v>
      </c>
      <c r="D129" s="434">
        <v>40</v>
      </c>
      <c r="E129" s="434">
        <v>67</v>
      </c>
      <c r="F129" s="434">
        <v>67</v>
      </c>
      <c r="G129" s="475">
        <f t="shared" si="12"/>
        <v>107</v>
      </c>
      <c r="H129" s="475">
        <f t="shared" si="13"/>
        <v>107</v>
      </c>
    </row>
    <row r="130" spans="1:8" ht="16.899999999999999" customHeight="1">
      <c r="A130" s="490" t="s">
        <v>3082</v>
      </c>
      <c r="B130" s="490" t="s">
        <v>3083</v>
      </c>
      <c r="C130" s="434">
        <v>515</v>
      </c>
      <c r="D130" s="434">
        <v>515</v>
      </c>
      <c r="E130" s="434">
        <v>2327</v>
      </c>
      <c r="F130" s="434">
        <v>2327</v>
      </c>
      <c r="G130" s="475">
        <f t="shared" si="12"/>
        <v>2842</v>
      </c>
      <c r="H130" s="475">
        <f t="shared" si="13"/>
        <v>2842</v>
      </c>
    </row>
    <row r="131" spans="1:8" ht="16.899999999999999" customHeight="1">
      <c r="A131" s="490" t="s">
        <v>3084</v>
      </c>
      <c r="B131" s="490" t="s">
        <v>3085</v>
      </c>
      <c r="C131" s="434">
        <v>1</v>
      </c>
      <c r="D131" s="434">
        <v>1</v>
      </c>
      <c r="E131" s="434">
        <v>0</v>
      </c>
      <c r="F131" s="434">
        <v>0</v>
      </c>
      <c r="G131" s="475">
        <f t="shared" si="12"/>
        <v>1</v>
      </c>
      <c r="H131" s="475">
        <f t="shared" si="13"/>
        <v>1</v>
      </c>
    </row>
    <row r="132" spans="1:8" ht="16.899999999999999" customHeight="1">
      <c r="A132" s="490" t="s">
        <v>3086</v>
      </c>
      <c r="B132" s="490" t="s">
        <v>3087</v>
      </c>
      <c r="C132" s="434">
        <v>2</v>
      </c>
      <c r="D132" s="434">
        <v>2</v>
      </c>
      <c r="E132" s="434">
        <v>1</v>
      </c>
      <c r="F132" s="434">
        <v>1</v>
      </c>
      <c r="G132" s="475">
        <f t="shared" si="12"/>
        <v>3</v>
      </c>
      <c r="H132" s="475">
        <f t="shared" si="13"/>
        <v>3</v>
      </c>
    </row>
    <row r="133" spans="1:8" ht="16.899999999999999" customHeight="1">
      <c r="A133" s="490" t="s">
        <v>3088</v>
      </c>
      <c r="B133" s="490" t="s">
        <v>3089</v>
      </c>
      <c r="C133" s="434">
        <v>0</v>
      </c>
      <c r="D133" s="434">
        <v>0</v>
      </c>
      <c r="E133" s="434"/>
      <c r="F133" s="434"/>
      <c r="G133" s="475">
        <f t="shared" si="12"/>
        <v>0</v>
      </c>
      <c r="H133" s="475">
        <f t="shared" si="13"/>
        <v>0</v>
      </c>
    </row>
    <row r="134" spans="1:8" ht="16.899999999999999" customHeight="1">
      <c r="A134" s="490" t="s">
        <v>3090</v>
      </c>
      <c r="B134" s="490" t="s">
        <v>3091</v>
      </c>
      <c r="C134" s="434">
        <v>469</v>
      </c>
      <c r="D134" s="434">
        <v>469</v>
      </c>
      <c r="E134" s="434">
        <v>883</v>
      </c>
      <c r="F134" s="434">
        <v>883</v>
      </c>
      <c r="G134" s="475">
        <f t="shared" si="12"/>
        <v>1352</v>
      </c>
      <c r="H134" s="475">
        <f t="shared" si="13"/>
        <v>1352</v>
      </c>
    </row>
    <row r="135" spans="1:8" ht="16.899999999999999" customHeight="1">
      <c r="A135" s="490" t="s">
        <v>3092</v>
      </c>
      <c r="B135" s="490" t="s">
        <v>3093</v>
      </c>
      <c r="C135" s="434">
        <v>118</v>
      </c>
      <c r="D135" s="434">
        <v>118</v>
      </c>
      <c r="E135" s="434">
        <v>390</v>
      </c>
      <c r="F135" s="434">
        <v>390</v>
      </c>
      <c r="G135" s="475">
        <f t="shared" si="12"/>
        <v>508</v>
      </c>
      <c r="H135" s="475">
        <f t="shared" si="13"/>
        <v>508</v>
      </c>
    </row>
    <row r="136" spans="1:8" ht="16.899999999999999" customHeight="1">
      <c r="A136" s="490" t="s">
        <v>3094</v>
      </c>
      <c r="B136" s="490" t="s">
        <v>3095</v>
      </c>
      <c r="C136" s="434">
        <v>0</v>
      </c>
      <c r="D136" s="434">
        <v>0</v>
      </c>
      <c r="E136" s="434">
        <v>5</v>
      </c>
      <c r="F136" s="434">
        <v>5</v>
      </c>
      <c r="G136" s="475">
        <f t="shared" si="12"/>
        <v>5</v>
      </c>
      <c r="H136" s="475">
        <f t="shared" si="13"/>
        <v>5</v>
      </c>
    </row>
    <row r="137" spans="1:8" ht="16.899999999999999" customHeight="1">
      <c r="A137" s="490" t="s">
        <v>3096</v>
      </c>
      <c r="B137" s="490" t="s">
        <v>3097</v>
      </c>
      <c r="C137" s="434">
        <v>1</v>
      </c>
      <c r="D137" s="434">
        <v>1</v>
      </c>
      <c r="E137" s="434">
        <v>7</v>
      </c>
      <c r="F137" s="434">
        <v>7</v>
      </c>
      <c r="G137" s="475">
        <f t="shared" si="12"/>
        <v>8</v>
      </c>
      <c r="H137" s="475">
        <f t="shared" si="13"/>
        <v>8</v>
      </c>
    </row>
    <row r="138" spans="1:8" ht="16.899999999999999" customHeight="1">
      <c r="A138" s="490" t="s">
        <v>3098</v>
      </c>
      <c r="B138" s="490" t="s">
        <v>3099</v>
      </c>
      <c r="C138" s="434">
        <v>492</v>
      </c>
      <c r="D138" s="434">
        <v>492</v>
      </c>
      <c r="E138" s="434">
        <v>958</v>
      </c>
      <c r="F138" s="434">
        <v>958</v>
      </c>
      <c r="G138" s="475">
        <f t="shared" si="12"/>
        <v>1450</v>
      </c>
      <c r="H138" s="475">
        <f t="shared" si="13"/>
        <v>1450</v>
      </c>
    </row>
    <row r="139" spans="1:8" ht="16.899999999999999" customHeight="1">
      <c r="A139" s="490" t="s">
        <v>3100</v>
      </c>
      <c r="B139" s="490" t="s">
        <v>3101</v>
      </c>
      <c r="C139" s="434">
        <v>151</v>
      </c>
      <c r="D139" s="434">
        <v>151</v>
      </c>
      <c r="E139" s="434">
        <v>389</v>
      </c>
      <c r="F139" s="434">
        <v>389</v>
      </c>
      <c r="G139" s="475">
        <f t="shared" si="12"/>
        <v>540</v>
      </c>
      <c r="H139" s="475">
        <f t="shared" si="13"/>
        <v>540</v>
      </c>
    </row>
    <row r="140" spans="1:8" ht="16.899999999999999" customHeight="1">
      <c r="A140" s="490" t="s">
        <v>3102</v>
      </c>
      <c r="B140" s="490" t="s">
        <v>3103</v>
      </c>
      <c r="C140" s="434">
        <v>3</v>
      </c>
      <c r="D140" s="434">
        <v>3</v>
      </c>
      <c r="E140" s="434">
        <v>13</v>
      </c>
      <c r="F140" s="434">
        <v>13</v>
      </c>
      <c r="G140" s="475">
        <f t="shared" si="12"/>
        <v>16</v>
      </c>
      <c r="H140" s="475">
        <f t="shared" si="13"/>
        <v>16</v>
      </c>
    </row>
    <row r="141" spans="1:8" ht="16.899999999999999" customHeight="1">
      <c r="A141" s="490" t="s">
        <v>3104</v>
      </c>
      <c r="B141" s="490" t="s">
        <v>3105</v>
      </c>
      <c r="C141" s="434">
        <v>185</v>
      </c>
      <c r="D141" s="434">
        <v>185</v>
      </c>
      <c r="E141" s="434">
        <v>635</v>
      </c>
      <c r="F141" s="434">
        <v>635</v>
      </c>
      <c r="G141" s="475">
        <f t="shared" si="12"/>
        <v>820</v>
      </c>
      <c r="H141" s="475">
        <f t="shared" si="13"/>
        <v>820</v>
      </c>
    </row>
    <row r="142" spans="1:8" ht="16.899999999999999" customHeight="1">
      <c r="A142" s="490" t="s">
        <v>3106</v>
      </c>
      <c r="B142" s="490" t="s">
        <v>3107</v>
      </c>
      <c r="C142" s="434">
        <v>10</v>
      </c>
      <c r="D142" s="434">
        <v>10</v>
      </c>
      <c r="E142" s="434">
        <v>52</v>
      </c>
      <c r="F142" s="434">
        <v>52</v>
      </c>
      <c r="G142" s="475">
        <f t="shared" si="12"/>
        <v>62</v>
      </c>
      <c r="H142" s="475">
        <f t="shared" si="13"/>
        <v>62</v>
      </c>
    </row>
    <row r="143" spans="1:8" ht="16.899999999999999" customHeight="1">
      <c r="A143" s="490" t="s">
        <v>3108</v>
      </c>
      <c r="B143" s="490" t="s">
        <v>3109</v>
      </c>
      <c r="C143" s="434">
        <v>0</v>
      </c>
      <c r="D143" s="434">
        <v>0</v>
      </c>
      <c r="E143" s="434"/>
      <c r="F143" s="434"/>
      <c r="G143" s="475">
        <f t="shared" si="12"/>
        <v>0</v>
      </c>
      <c r="H143" s="475">
        <f t="shared" si="13"/>
        <v>0</v>
      </c>
    </row>
    <row r="144" spans="1:8" ht="16.899999999999999" customHeight="1">
      <c r="A144" s="490" t="s">
        <v>3110</v>
      </c>
      <c r="B144" s="490" t="s">
        <v>3111</v>
      </c>
      <c r="C144" s="434">
        <v>8</v>
      </c>
      <c r="D144" s="434">
        <v>8</v>
      </c>
      <c r="E144" s="434">
        <v>184</v>
      </c>
      <c r="F144" s="434">
        <v>184</v>
      </c>
      <c r="G144" s="475">
        <f t="shared" si="12"/>
        <v>192</v>
      </c>
      <c r="H144" s="475">
        <f t="shared" si="13"/>
        <v>192</v>
      </c>
    </row>
    <row r="145" spans="1:8" ht="16.899999999999999" customHeight="1">
      <c r="A145" s="490" t="s">
        <v>3112</v>
      </c>
      <c r="B145" s="490" t="s">
        <v>3113</v>
      </c>
      <c r="C145" s="434">
        <v>0</v>
      </c>
      <c r="D145" s="434">
        <v>0</v>
      </c>
      <c r="E145" s="434">
        <v>4</v>
      </c>
      <c r="F145" s="434">
        <v>4</v>
      </c>
      <c r="G145" s="475">
        <f t="shared" si="12"/>
        <v>4</v>
      </c>
      <c r="H145" s="475">
        <f t="shared" si="13"/>
        <v>4</v>
      </c>
    </row>
    <row r="146" spans="1:8" ht="16.899999999999999" customHeight="1">
      <c r="A146" s="490" t="s">
        <v>3114</v>
      </c>
      <c r="B146" s="490" t="s">
        <v>3115</v>
      </c>
      <c r="C146" s="434">
        <v>22</v>
      </c>
      <c r="D146" s="434">
        <v>22</v>
      </c>
      <c r="E146" s="434">
        <v>386</v>
      </c>
      <c r="F146" s="434">
        <v>386</v>
      </c>
      <c r="G146" s="475">
        <f t="shared" si="12"/>
        <v>408</v>
      </c>
      <c r="H146" s="475">
        <f t="shared" si="13"/>
        <v>408</v>
      </c>
    </row>
    <row r="147" spans="1:8" ht="16.899999999999999" customHeight="1">
      <c r="A147" s="490" t="s">
        <v>3116</v>
      </c>
      <c r="B147" s="490" t="s">
        <v>3117</v>
      </c>
      <c r="C147" s="434">
        <v>111</v>
      </c>
      <c r="D147" s="434">
        <v>111</v>
      </c>
      <c r="E147" s="434">
        <v>289</v>
      </c>
      <c r="F147" s="434">
        <v>289</v>
      </c>
      <c r="G147" s="475">
        <f t="shared" si="12"/>
        <v>400</v>
      </c>
      <c r="H147" s="475">
        <f t="shared" si="13"/>
        <v>400</v>
      </c>
    </row>
    <row r="148" spans="1:8" ht="16.899999999999999" customHeight="1">
      <c r="A148" s="490" t="s">
        <v>3118</v>
      </c>
      <c r="B148" s="490" t="s">
        <v>3119</v>
      </c>
      <c r="C148" s="434">
        <v>5</v>
      </c>
      <c r="D148" s="434">
        <v>5</v>
      </c>
      <c r="E148" s="434">
        <v>9</v>
      </c>
      <c r="F148" s="434">
        <v>9</v>
      </c>
      <c r="G148" s="475">
        <f t="shared" si="12"/>
        <v>14</v>
      </c>
      <c r="H148" s="475">
        <f t="shared" si="13"/>
        <v>14</v>
      </c>
    </row>
    <row r="149" spans="1:8" ht="16.899999999999999" customHeight="1">
      <c r="A149" s="490" t="s">
        <v>3120</v>
      </c>
      <c r="B149" s="490" t="s">
        <v>3121</v>
      </c>
      <c r="C149" s="434">
        <v>85</v>
      </c>
      <c r="D149" s="434">
        <v>85</v>
      </c>
      <c r="E149" s="434">
        <v>121</v>
      </c>
      <c r="F149" s="434">
        <v>121</v>
      </c>
      <c r="G149" s="475">
        <f t="shared" si="12"/>
        <v>206</v>
      </c>
      <c r="H149" s="475">
        <f t="shared" si="13"/>
        <v>206</v>
      </c>
    </row>
    <row r="150" spans="1:8" ht="16.899999999999999" customHeight="1">
      <c r="A150" s="490" t="s">
        <v>3122</v>
      </c>
      <c r="B150" s="490" t="s">
        <v>3123</v>
      </c>
      <c r="C150" s="434">
        <v>0</v>
      </c>
      <c r="D150" s="434">
        <v>0</v>
      </c>
      <c r="E150" s="434"/>
      <c r="F150" s="434"/>
      <c r="G150" s="475">
        <f t="shared" si="12"/>
        <v>0</v>
      </c>
      <c r="H150" s="475">
        <f t="shared" si="13"/>
        <v>0</v>
      </c>
    </row>
    <row r="151" spans="1:8" ht="16.899999999999999" customHeight="1">
      <c r="A151" s="490" t="s">
        <v>3124</v>
      </c>
      <c r="B151" s="490" t="s">
        <v>3125</v>
      </c>
      <c r="C151" s="434">
        <v>2252</v>
      </c>
      <c r="D151" s="434">
        <v>2252</v>
      </c>
      <c r="E151" s="434">
        <v>5281</v>
      </c>
      <c r="F151" s="434">
        <v>5281</v>
      </c>
      <c r="G151" s="475">
        <f t="shared" si="12"/>
        <v>7533</v>
      </c>
      <c r="H151" s="475">
        <f t="shared" si="13"/>
        <v>7533</v>
      </c>
    </row>
    <row r="152" spans="1:8" ht="16.899999999999999" customHeight="1">
      <c r="A152" s="490" t="s">
        <v>3126</v>
      </c>
      <c r="B152" s="490" t="s">
        <v>3127</v>
      </c>
      <c r="C152" s="434">
        <v>16</v>
      </c>
      <c r="D152" s="434">
        <v>16</v>
      </c>
      <c r="E152" s="434">
        <v>194</v>
      </c>
      <c r="F152" s="434">
        <v>194</v>
      </c>
      <c r="G152" s="475">
        <f t="shared" si="12"/>
        <v>210</v>
      </c>
      <c r="H152" s="475">
        <f t="shared" si="13"/>
        <v>210</v>
      </c>
    </row>
    <row r="153" spans="1:8" ht="16.899999999999999" customHeight="1">
      <c r="A153" s="490" t="s">
        <v>3128</v>
      </c>
      <c r="B153" s="490" t="s">
        <v>3129</v>
      </c>
      <c r="C153" s="434">
        <v>189</v>
      </c>
      <c r="D153" s="434">
        <v>189</v>
      </c>
      <c r="E153" s="434">
        <v>503</v>
      </c>
      <c r="F153" s="434">
        <v>503</v>
      </c>
      <c r="G153" s="475">
        <f t="shared" si="12"/>
        <v>692</v>
      </c>
      <c r="H153" s="475">
        <f t="shared" si="13"/>
        <v>692</v>
      </c>
    </row>
    <row r="154" spans="1:8" ht="16.899999999999999" customHeight="1">
      <c r="A154" s="490" t="s">
        <v>3130</v>
      </c>
      <c r="B154" s="490" t="s">
        <v>3131</v>
      </c>
      <c r="C154" s="434">
        <v>913</v>
      </c>
      <c r="D154" s="434">
        <v>913</v>
      </c>
      <c r="E154" s="434">
        <v>1089</v>
      </c>
      <c r="F154" s="434">
        <v>1089</v>
      </c>
      <c r="G154" s="475">
        <f t="shared" si="12"/>
        <v>2002</v>
      </c>
      <c r="H154" s="475">
        <f t="shared" si="13"/>
        <v>2002</v>
      </c>
    </row>
    <row r="155" spans="1:8" ht="16.899999999999999" customHeight="1">
      <c r="A155" s="490" t="s">
        <v>3132</v>
      </c>
      <c r="B155" s="490" t="s">
        <v>3133</v>
      </c>
      <c r="C155" s="434">
        <v>905</v>
      </c>
      <c r="D155" s="434">
        <v>905</v>
      </c>
      <c r="E155" s="434">
        <v>1063</v>
      </c>
      <c r="F155" s="434">
        <v>1063</v>
      </c>
      <c r="G155" s="475">
        <f t="shared" si="12"/>
        <v>1968</v>
      </c>
      <c r="H155" s="475">
        <f t="shared" si="13"/>
        <v>1968</v>
      </c>
    </row>
    <row r="156" spans="1:8" ht="16.899999999999999" customHeight="1">
      <c r="A156" s="490" t="s">
        <v>3134</v>
      </c>
      <c r="B156" s="490" t="s">
        <v>3135</v>
      </c>
      <c r="C156" s="434">
        <v>0</v>
      </c>
      <c r="D156" s="434">
        <v>0</v>
      </c>
      <c r="E156" s="434"/>
      <c r="F156" s="434"/>
      <c r="G156" s="475">
        <f t="shared" si="12"/>
        <v>0</v>
      </c>
      <c r="H156" s="475">
        <f t="shared" si="13"/>
        <v>0</v>
      </c>
    </row>
    <row r="157" spans="1:8" ht="16.899999999999999" customHeight="1">
      <c r="A157" s="490" t="s">
        <v>3136</v>
      </c>
      <c r="B157" s="490" t="s">
        <v>3137</v>
      </c>
      <c r="C157" s="434">
        <v>643</v>
      </c>
      <c r="D157" s="434">
        <v>643</v>
      </c>
      <c r="E157" s="434">
        <v>653</v>
      </c>
      <c r="F157" s="434">
        <v>653</v>
      </c>
      <c r="G157" s="475">
        <f t="shared" si="12"/>
        <v>1296</v>
      </c>
      <c r="H157" s="475">
        <f t="shared" si="13"/>
        <v>1296</v>
      </c>
    </row>
    <row r="158" spans="1:8" ht="16.899999999999999" customHeight="1">
      <c r="A158" s="490" t="s">
        <v>3138</v>
      </c>
      <c r="B158" s="490" t="s">
        <v>3139</v>
      </c>
      <c r="C158" s="434">
        <v>11</v>
      </c>
      <c r="D158" s="434">
        <v>11</v>
      </c>
      <c r="E158" s="434">
        <v>30</v>
      </c>
      <c r="F158" s="434">
        <v>30</v>
      </c>
      <c r="G158" s="475">
        <f t="shared" si="12"/>
        <v>41</v>
      </c>
      <c r="H158" s="475">
        <f t="shared" si="13"/>
        <v>41</v>
      </c>
    </row>
    <row r="159" spans="1:8" ht="16.899999999999999" customHeight="1">
      <c r="A159" s="490" t="s">
        <v>3140</v>
      </c>
      <c r="B159" s="490" t="s">
        <v>3141</v>
      </c>
      <c r="C159" s="434">
        <v>87</v>
      </c>
      <c r="D159" s="434">
        <v>87</v>
      </c>
      <c r="E159" s="434">
        <v>255</v>
      </c>
      <c r="F159" s="434">
        <v>255</v>
      </c>
      <c r="G159" s="475">
        <f t="shared" si="12"/>
        <v>342</v>
      </c>
      <c r="H159" s="475">
        <f t="shared" si="13"/>
        <v>342</v>
      </c>
    </row>
    <row r="160" spans="1:8" ht="16.899999999999999" customHeight="1">
      <c r="A160" s="490" t="s">
        <v>3142</v>
      </c>
      <c r="B160" s="490" t="s">
        <v>3143</v>
      </c>
      <c r="C160" s="434">
        <v>340</v>
      </c>
      <c r="D160" s="434">
        <v>340</v>
      </c>
      <c r="E160" s="434">
        <v>335</v>
      </c>
      <c r="F160" s="434">
        <v>335</v>
      </c>
      <c r="G160" s="475">
        <f t="shared" si="12"/>
        <v>675</v>
      </c>
      <c r="H160" s="475">
        <f t="shared" si="13"/>
        <v>675</v>
      </c>
    </row>
    <row r="161" spans="1:8" ht="16.899999999999999" customHeight="1">
      <c r="A161" s="490" t="s">
        <v>3144</v>
      </c>
      <c r="B161" s="490" t="s">
        <v>3145</v>
      </c>
      <c r="C161" s="434">
        <v>1000</v>
      </c>
      <c r="D161" s="434">
        <v>1000</v>
      </c>
      <c r="E161" s="434">
        <v>1146</v>
      </c>
      <c r="F161" s="434">
        <v>1146</v>
      </c>
      <c r="G161" s="475">
        <f t="shared" si="12"/>
        <v>2146</v>
      </c>
      <c r="H161" s="475">
        <f t="shared" si="13"/>
        <v>2146</v>
      </c>
    </row>
    <row r="162" spans="1:8" ht="16.899999999999999" customHeight="1">
      <c r="A162" s="490" t="s">
        <v>3146</v>
      </c>
      <c r="B162" s="490" t="s">
        <v>3147</v>
      </c>
      <c r="C162" s="434">
        <v>22</v>
      </c>
      <c r="D162" s="434">
        <v>22</v>
      </c>
      <c r="E162" s="434">
        <v>78</v>
      </c>
      <c r="F162" s="434">
        <v>78</v>
      </c>
      <c r="G162" s="475">
        <f t="shared" si="12"/>
        <v>100</v>
      </c>
      <c r="H162" s="475">
        <f t="shared" si="13"/>
        <v>100</v>
      </c>
    </row>
    <row r="163" spans="1:8" ht="16.899999999999999" customHeight="1">
      <c r="A163" s="490" t="s">
        <v>3148</v>
      </c>
      <c r="B163" s="490" t="s">
        <v>3149</v>
      </c>
      <c r="C163" s="434">
        <v>43</v>
      </c>
      <c r="D163" s="434">
        <v>43</v>
      </c>
      <c r="E163" s="434">
        <v>62</v>
      </c>
      <c r="F163" s="434">
        <v>62</v>
      </c>
      <c r="G163" s="475">
        <f t="shared" si="12"/>
        <v>105</v>
      </c>
      <c r="H163" s="475">
        <f t="shared" si="13"/>
        <v>105</v>
      </c>
    </row>
    <row r="164" spans="1:8" ht="16.899999999999999" customHeight="1">
      <c r="A164" s="490" t="s">
        <v>3150</v>
      </c>
      <c r="B164" s="490" t="s">
        <v>3151</v>
      </c>
      <c r="C164" s="434">
        <v>0</v>
      </c>
      <c r="D164" s="434">
        <v>0</v>
      </c>
      <c r="E164" s="434"/>
      <c r="F164" s="434"/>
      <c r="G164" s="475">
        <f t="shared" si="12"/>
        <v>0</v>
      </c>
      <c r="H164" s="475">
        <f t="shared" si="13"/>
        <v>0</v>
      </c>
    </row>
    <row r="165" spans="1:8" ht="16.899999999999999" customHeight="1">
      <c r="A165" s="490" t="s">
        <v>3152</v>
      </c>
      <c r="B165" s="490" t="s">
        <v>3153</v>
      </c>
      <c r="C165" s="434">
        <v>123</v>
      </c>
      <c r="D165" s="434">
        <v>123</v>
      </c>
      <c r="E165" s="434">
        <v>70</v>
      </c>
      <c r="F165" s="434">
        <v>70</v>
      </c>
      <c r="G165" s="475">
        <f t="shared" si="12"/>
        <v>193</v>
      </c>
      <c r="H165" s="475">
        <f t="shared" si="13"/>
        <v>193</v>
      </c>
    </row>
    <row r="166" spans="1:8" ht="16.899999999999999" customHeight="1">
      <c r="A166" s="490" t="s">
        <v>3154</v>
      </c>
      <c r="B166" s="490" t="s">
        <v>3155</v>
      </c>
      <c r="C166" s="434">
        <v>247</v>
      </c>
      <c r="D166" s="434">
        <v>247</v>
      </c>
      <c r="E166" s="434">
        <v>1690</v>
      </c>
      <c r="F166" s="434">
        <v>1690</v>
      </c>
      <c r="G166" s="475">
        <f t="shared" si="12"/>
        <v>1937</v>
      </c>
      <c r="H166" s="475">
        <f t="shared" si="13"/>
        <v>1937</v>
      </c>
    </row>
    <row r="167" spans="1:8" ht="16.899999999999999" customHeight="1">
      <c r="A167" s="490" t="s">
        <v>3156</v>
      </c>
      <c r="B167" s="490" t="s">
        <v>3157</v>
      </c>
      <c r="C167" s="434">
        <v>2511</v>
      </c>
      <c r="D167" s="434">
        <v>2511</v>
      </c>
      <c r="E167" s="434">
        <v>3337</v>
      </c>
      <c r="F167" s="434">
        <v>3337</v>
      </c>
      <c r="G167" s="475">
        <f t="shared" si="12"/>
        <v>5848</v>
      </c>
      <c r="H167" s="475">
        <f t="shared" si="13"/>
        <v>5848</v>
      </c>
    </row>
    <row r="168" spans="1:8" ht="16.899999999999999" customHeight="1">
      <c r="A168" s="490" t="s">
        <v>3158</v>
      </c>
      <c r="B168" s="490" t="s">
        <v>3159</v>
      </c>
      <c r="C168" s="434">
        <v>712</v>
      </c>
      <c r="D168" s="434">
        <v>712</v>
      </c>
      <c r="E168" s="434">
        <v>2063</v>
      </c>
      <c r="F168" s="434">
        <v>2063</v>
      </c>
      <c r="G168" s="475">
        <f t="shared" si="12"/>
        <v>2775</v>
      </c>
      <c r="H168" s="475">
        <f t="shared" si="13"/>
        <v>2775</v>
      </c>
    </row>
    <row r="169" spans="1:8" ht="16.899999999999999" customHeight="1">
      <c r="A169" s="490" t="s">
        <v>3160</v>
      </c>
      <c r="B169" s="490" t="s">
        <v>3161</v>
      </c>
      <c r="C169" s="434">
        <v>2758</v>
      </c>
      <c r="D169" s="434">
        <v>2758</v>
      </c>
      <c r="E169" s="434">
        <v>5024</v>
      </c>
      <c r="F169" s="434">
        <v>5024</v>
      </c>
      <c r="G169" s="475">
        <f t="shared" ref="G169:G186" si="15">C169+E169</f>
        <v>7782</v>
      </c>
      <c r="H169" s="475">
        <f t="shared" ref="H169:H186" si="16">D169+F169</f>
        <v>7782</v>
      </c>
    </row>
    <row r="170" spans="1:8" ht="16.899999999999999" customHeight="1">
      <c r="A170" s="490" t="s">
        <v>3162</v>
      </c>
      <c r="B170" s="490" t="s">
        <v>3163</v>
      </c>
      <c r="C170" s="434">
        <v>815</v>
      </c>
      <c r="D170" s="434">
        <v>815</v>
      </c>
      <c r="E170" s="434">
        <v>1153</v>
      </c>
      <c r="F170" s="434">
        <v>1153</v>
      </c>
      <c r="G170" s="475">
        <f t="shared" si="15"/>
        <v>1968</v>
      </c>
      <c r="H170" s="475">
        <f t="shared" si="16"/>
        <v>1968</v>
      </c>
    </row>
    <row r="171" spans="1:8" ht="16.899999999999999" customHeight="1">
      <c r="A171" s="490" t="s">
        <v>3164</v>
      </c>
      <c r="B171" s="490" t="s">
        <v>3165</v>
      </c>
      <c r="C171" s="434">
        <v>1</v>
      </c>
      <c r="D171" s="434">
        <v>1</v>
      </c>
      <c r="E171" s="434">
        <v>9</v>
      </c>
      <c r="F171" s="434">
        <v>9</v>
      </c>
      <c r="G171" s="475">
        <f t="shared" si="15"/>
        <v>10</v>
      </c>
      <c r="H171" s="475">
        <f t="shared" si="16"/>
        <v>10</v>
      </c>
    </row>
    <row r="172" spans="1:8" ht="16.899999999999999" customHeight="1">
      <c r="A172" s="490" t="s">
        <v>3166</v>
      </c>
      <c r="B172" s="490" t="s">
        <v>3167</v>
      </c>
      <c r="C172" s="434">
        <v>0</v>
      </c>
      <c r="D172" s="434">
        <v>0</v>
      </c>
      <c r="E172" s="434">
        <v>2</v>
      </c>
      <c r="F172" s="434">
        <v>2</v>
      </c>
      <c r="G172" s="475">
        <f t="shared" si="15"/>
        <v>2</v>
      </c>
      <c r="H172" s="475">
        <f t="shared" si="16"/>
        <v>2</v>
      </c>
    </row>
    <row r="173" spans="1:8" ht="16.899999999999999" customHeight="1">
      <c r="A173" s="490" t="s">
        <v>3168</v>
      </c>
      <c r="B173" s="490" t="s">
        <v>3169</v>
      </c>
      <c r="C173" s="434">
        <v>964</v>
      </c>
      <c r="D173" s="434">
        <v>964</v>
      </c>
      <c r="E173" s="434">
        <v>897</v>
      </c>
      <c r="F173" s="434">
        <v>897</v>
      </c>
      <c r="G173" s="475">
        <f t="shared" si="15"/>
        <v>1861</v>
      </c>
      <c r="H173" s="475">
        <f t="shared" si="16"/>
        <v>1861</v>
      </c>
    </row>
    <row r="174" spans="1:8" ht="16.899999999999999" customHeight="1">
      <c r="A174" s="490" t="s">
        <v>3170</v>
      </c>
      <c r="B174" s="490" t="s">
        <v>3171</v>
      </c>
      <c r="C174" s="434">
        <v>8129</v>
      </c>
      <c r="D174" s="434">
        <v>8129</v>
      </c>
      <c r="E174" s="434">
        <v>16191</v>
      </c>
      <c r="F174" s="434">
        <v>16191</v>
      </c>
      <c r="G174" s="475">
        <f t="shared" si="15"/>
        <v>24320</v>
      </c>
      <c r="H174" s="475">
        <f t="shared" si="16"/>
        <v>24320</v>
      </c>
    </row>
    <row r="175" spans="1:8" ht="16.899999999999999" customHeight="1">
      <c r="A175" s="490" t="s">
        <v>3172</v>
      </c>
      <c r="B175" s="490" t="s">
        <v>3173</v>
      </c>
      <c r="C175" s="434">
        <v>5</v>
      </c>
      <c r="D175" s="434">
        <v>5</v>
      </c>
      <c r="E175" s="434">
        <v>10</v>
      </c>
      <c r="F175" s="434">
        <v>10</v>
      </c>
      <c r="G175" s="475">
        <f t="shared" si="15"/>
        <v>15</v>
      </c>
      <c r="H175" s="475">
        <f t="shared" si="16"/>
        <v>15</v>
      </c>
    </row>
    <row r="176" spans="1:8" ht="16.899999999999999" customHeight="1">
      <c r="A176" s="490" t="s">
        <v>3174</v>
      </c>
      <c r="B176" s="490" t="s">
        <v>3175</v>
      </c>
      <c r="C176" s="434">
        <v>136</v>
      </c>
      <c r="D176" s="434">
        <v>136</v>
      </c>
      <c r="E176" s="434">
        <v>2258</v>
      </c>
      <c r="F176" s="434">
        <v>2258</v>
      </c>
      <c r="G176" s="475">
        <f t="shared" si="15"/>
        <v>2394</v>
      </c>
      <c r="H176" s="475">
        <f t="shared" si="16"/>
        <v>2394</v>
      </c>
    </row>
    <row r="177" spans="1:8" ht="16.899999999999999" customHeight="1">
      <c r="A177" s="490" t="s">
        <v>3176</v>
      </c>
      <c r="B177" s="490" t="s">
        <v>3177</v>
      </c>
      <c r="C177" s="434">
        <v>19</v>
      </c>
      <c r="D177" s="434">
        <v>19</v>
      </c>
      <c r="E177" s="434">
        <v>29</v>
      </c>
      <c r="F177" s="434">
        <v>29</v>
      </c>
      <c r="G177" s="475">
        <f t="shared" si="15"/>
        <v>48</v>
      </c>
      <c r="H177" s="475">
        <f t="shared" si="16"/>
        <v>48</v>
      </c>
    </row>
    <row r="178" spans="1:8" ht="16.899999999999999" customHeight="1">
      <c r="A178" s="490" t="s">
        <v>3178</v>
      </c>
      <c r="B178" s="490" t="s">
        <v>3179</v>
      </c>
      <c r="C178" s="434">
        <v>0</v>
      </c>
      <c r="D178" s="434">
        <v>0</v>
      </c>
      <c r="E178" s="434">
        <v>1</v>
      </c>
      <c r="F178" s="434">
        <v>1</v>
      </c>
      <c r="G178" s="475">
        <f t="shared" si="15"/>
        <v>1</v>
      </c>
      <c r="H178" s="475">
        <f t="shared" si="16"/>
        <v>1</v>
      </c>
    </row>
    <row r="179" spans="1:8" ht="16.899999999999999" customHeight="1">
      <c r="A179" s="490" t="s">
        <v>3180</v>
      </c>
      <c r="B179" s="490" t="s">
        <v>3181</v>
      </c>
      <c r="C179" s="434">
        <v>251</v>
      </c>
      <c r="D179" s="434">
        <v>251</v>
      </c>
      <c r="E179" s="434">
        <v>129</v>
      </c>
      <c r="F179" s="434">
        <v>129</v>
      </c>
      <c r="G179" s="475">
        <f t="shared" si="15"/>
        <v>380</v>
      </c>
      <c r="H179" s="475">
        <f t="shared" si="16"/>
        <v>380</v>
      </c>
    </row>
    <row r="180" spans="1:8" ht="16.899999999999999" customHeight="1">
      <c r="A180" s="490" t="s">
        <v>3182</v>
      </c>
      <c r="B180" s="490" t="s">
        <v>3183</v>
      </c>
      <c r="C180" s="434">
        <v>3</v>
      </c>
      <c r="D180" s="434">
        <v>3</v>
      </c>
      <c r="E180" s="434">
        <v>11</v>
      </c>
      <c r="F180" s="434">
        <v>11</v>
      </c>
      <c r="G180" s="475">
        <f t="shared" si="15"/>
        <v>14</v>
      </c>
      <c r="H180" s="475">
        <f t="shared" si="16"/>
        <v>14</v>
      </c>
    </row>
    <row r="181" spans="1:8" ht="16.899999999999999" customHeight="1">
      <c r="A181" s="490" t="s">
        <v>3184</v>
      </c>
      <c r="B181" s="490" t="s">
        <v>3185</v>
      </c>
      <c r="C181" s="434">
        <v>2</v>
      </c>
      <c r="D181" s="434">
        <v>2</v>
      </c>
      <c r="E181" s="434">
        <v>0</v>
      </c>
      <c r="F181" s="434">
        <v>0</v>
      </c>
      <c r="G181" s="475">
        <f t="shared" si="15"/>
        <v>2</v>
      </c>
      <c r="H181" s="475">
        <f t="shared" si="16"/>
        <v>2</v>
      </c>
    </row>
    <row r="182" spans="1:8" ht="16.899999999999999" customHeight="1">
      <c r="A182" s="490" t="s">
        <v>3186</v>
      </c>
      <c r="B182" s="490" t="s">
        <v>3187</v>
      </c>
      <c r="C182" s="434">
        <v>498</v>
      </c>
      <c r="D182" s="434">
        <v>498</v>
      </c>
      <c r="E182" s="434">
        <v>205</v>
      </c>
      <c r="F182" s="434">
        <v>205</v>
      </c>
      <c r="G182" s="475">
        <f t="shared" si="15"/>
        <v>703</v>
      </c>
      <c r="H182" s="475">
        <f t="shared" si="16"/>
        <v>703</v>
      </c>
    </row>
    <row r="183" spans="1:8" ht="16.899999999999999" customHeight="1">
      <c r="A183" s="490" t="s">
        <v>3188</v>
      </c>
      <c r="B183" s="490" t="s">
        <v>3189</v>
      </c>
      <c r="C183" s="434">
        <v>339</v>
      </c>
      <c r="D183" s="434">
        <v>339</v>
      </c>
      <c r="E183" s="434">
        <v>173</v>
      </c>
      <c r="F183" s="434">
        <v>173</v>
      </c>
      <c r="G183" s="475">
        <f t="shared" si="15"/>
        <v>512</v>
      </c>
      <c r="H183" s="475">
        <f t="shared" si="16"/>
        <v>512</v>
      </c>
    </row>
    <row r="184" spans="1:8" ht="16.899999999999999" customHeight="1">
      <c r="A184" s="490" t="s">
        <v>3190</v>
      </c>
      <c r="B184" s="490" t="s">
        <v>3191</v>
      </c>
      <c r="C184" s="434">
        <v>89</v>
      </c>
      <c r="D184" s="434">
        <v>89</v>
      </c>
      <c r="E184" s="434">
        <v>184</v>
      </c>
      <c r="F184" s="434">
        <v>184</v>
      </c>
      <c r="G184" s="475">
        <f t="shared" si="15"/>
        <v>273</v>
      </c>
      <c r="H184" s="475">
        <f t="shared" si="16"/>
        <v>273</v>
      </c>
    </row>
    <row r="185" spans="1:8" ht="16.899999999999999" customHeight="1">
      <c r="A185" s="490" t="s">
        <v>3192</v>
      </c>
      <c r="B185" s="490" t="s">
        <v>3193</v>
      </c>
      <c r="C185" s="434">
        <v>87</v>
      </c>
      <c r="D185" s="434">
        <v>87</v>
      </c>
      <c r="E185" s="434">
        <v>443</v>
      </c>
      <c r="F185" s="434">
        <v>443</v>
      </c>
      <c r="G185" s="475">
        <f t="shared" si="15"/>
        <v>530</v>
      </c>
      <c r="H185" s="475">
        <f t="shared" si="16"/>
        <v>530</v>
      </c>
    </row>
    <row r="186" spans="1:8" ht="16.899999999999999" customHeight="1">
      <c r="A186" s="490" t="s">
        <v>3194</v>
      </c>
      <c r="B186" s="490" t="s">
        <v>3195</v>
      </c>
      <c r="C186" s="434">
        <v>76</v>
      </c>
      <c r="D186" s="434">
        <v>76</v>
      </c>
      <c r="E186" s="434">
        <v>151</v>
      </c>
      <c r="F186" s="434">
        <v>151</v>
      </c>
      <c r="G186" s="475">
        <f t="shared" si="15"/>
        <v>227</v>
      </c>
      <c r="H186" s="475">
        <f t="shared" si="16"/>
        <v>227</v>
      </c>
    </row>
    <row r="187" spans="1:8" ht="16.899999999999999" customHeight="1">
      <c r="A187" s="495" t="s">
        <v>3588</v>
      </c>
      <c r="B187" s="490" t="s">
        <v>3589</v>
      </c>
      <c r="C187" s="441">
        <v>0</v>
      </c>
      <c r="D187" s="441">
        <v>0</v>
      </c>
      <c r="E187" s="441">
        <v>5</v>
      </c>
      <c r="F187" s="441">
        <v>5</v>
      </c>
      <c r="G187" s="441">
        <v>5</v>
      </c>
      <c r="H187" s="441">
        <v>5</v>
      </c>
    </row>
    <row r="188" spans="1:8" ht="16.899999999999999" customHeight="1">
      <c r="A188" s="495" t="s">
        <v>3590</v>
      </c>
      <c r="B188" s="490" t="s">
        <v>3591</v>
      </c>
      <c r="C188" s="441">
        <v>0</v>
      </c>
      <c r="D188" s="441">
        <v>0</v>
      </c>
      <c r="E188" s="441">
        <v>4</v>
      </c>
      <c r="F188" s="441">
        <v>4</v>
      </c>
      <c r="G188" s="441">
        <v>4</v>
      </c>
      <c r="H188" s="441">
        <v>4</v>
      </c>
    </row>
    <row r="189" spans="1:8" ht="16.899999999999999" customHeight="1">
      <c r="A189" s="495" t="s">
        <v>3592</v>
      </c>
      <c r="B189" s="490" t="s">
        <v>3593</v>
      </c>
      <c r="C189" s="441">
        <v>0</v>
      </c>
      <c r="D189" s="441">
        <v>0</v>
      </c>
      <c r="E189" s="441">
        <v>3</v>
      </c>
      <c r="F189" s="441">
        <v>3</v>
      </c>
      <c r="G189" s="441">
        <v>3</v>
      </c>
      <c r="H189" s="441">
        <v>3</v>
      </c>
    </row>
    <row r="190" spans="1:8" ht="16.899999999999999" customHeight="1">
      <c r="A190" s="495" t="s">
        <v>3594</v>
      </c>
      <c r="B190" s="490" t="s">
        <v>3595</v>
      </c>
      <c r="C190" s="441">
        <v>0</v>
      </c>
      <c r="D190" s="441">
        <v>0</v>
      </c>
      <c r="E190" s="441">
        <v>1</v>
      </c>
      <c r="F190" s="441">
        <v>1</v>
      </c>
      <c r="G190" s="441">
        <v>1</v>
      </c>
      <c r="H190" s="441">
        <v>1</v>
      </c>
    </row>
    <row r="191" spans="1:8" ht="16.899999999999999" customHeight="1">
      <c r="A191" s="374" t="s">
        <v>3596</v>
      </c>
      <c r="B191" s="374" t="s">
        <v>3597</v>
      </c>
      <c r="C191" s="477">
        <v>0</v>
      </c>
      <c r="D191" s="477">
        <v>3600</v>
      </c>
      <c r="E191" s="477">
        <v>0</v>
      </c>
      <c r="F191" s="477">
        <v>1200</v>
      </c>
      <c r="G191" s="477">
        <v>0</v>
      </c>
      <c r="H191" s="477">
        <v>4800</v>
      </c>
    </row>
    <row r="192" spans="1:8" ht="16.899999999999999" customHeight="1">
      <c r="A192" s="374" t="s">
        <v>3598</v>
      </c>
      <c r="B192" s="374" t="s">
        <v>3599</v>
      </c>
      <c r="C192" s="477">
        <v>0</v>
      </c>
      <c r="D192" s="477">
        <v>60</v>
      </c>
      <c r="E192" s="477">
        <v>0</v>
      </c>
      <c r="F192" s="477">
        <v>240</v>
      </c>
      <c r="G192" s="477">
        <v>0</v>
      </c>
      <c r="H192" s="477">
        <v>300</v>
      </c>
    </row>
    <row r="193" spans="1:8" ht="16.899999999999999" customHeight="1">
      <c r="A193" s="374" t="s">
        <v>3600</v>
      </c>
      <c r="B193" s="374" t="s">
        <v>3601</v>
      </c>
      <c r="C193" s="477">
        <v>0</v>
      </c>
      <c r="D193" s="477">
        <v>5000</v>
      </c>
      <c r="E193" s="477">
        <v>0</v>
      </c>
      <c r="F193" s="477">
        <v>500</v>
      </c>
      <c r="G193" s="477">
        <v>0</v>
      </c>
      <c r="H193" s="477">
        <v>5500</v>
      </c>
    </row>
    <row r="194" spans="1:8" ht="16.899999999999999" customHeight="1">
      <c r="A194" s="492" t="s">
        <v>3707</v>
      </c>
      <c r="B194" s="492" t="s">
        <v>3708</v>
      </c>
      <c r="C194" s="477">
        <v>0</v>
      </c>
      <c r="D194" s="477">
        <v>1</v>
      </c>
      <c r="E194" s="477">
        <v>0</v>
      </c>
      <c r="F194" s="477">
        <v>10</v>
      </c>
      <c r="G194" s="477">
        <f>C194+E194</f>
        <v>0</v>
      </c>
      <c r="H194" s="477">
        <f>D194+F194</f>
        <v>11</v>
      </c>
    </row>
    <row r="195" spans="1:8" ht="16.899999999999999" customHeight="1">
      <c r="A195" s="492" t="s">
        <v>3709</v>
      </c>
      <c r="B195" s="492" t="s">
        <v>3710</v>
      </c>
      <c r="C195" s="477">
        <v>0</v>
      </c>
      <c r="D195" s="477">
        <v>1</v>
      </c>
      <c r="E195" s="477">
        <v>0</v>
      </c>
      <c r="F195" s="477">
        <v>10</v>
      </c>
      <c r="G195" s="477">
        <f t="shared" ref="G195:G201" si="17">C195+E195</f>
        <v>0</v>
      </c>
      <c r="H195" s="477">
        <f t="shared" ref="H195:H201" si="18">D195+F195</f>
        <v>11</v>
      </c>
    </row>
    <row r="196" spans="1:8" ht="16.899999999999999" customHeight="1">
      <c r="A196" s="492" t="s">
        <v>3711</v>
      </c>
      <c r="B196" s="492" t="s">
        <v>3712</v>
      </c>
      <c r="C196" s="477">
        <v>0</v>
      </c>
      <c r="D196" s="477">
        <v>1</v>
      </c>
      <c r="E196" s="477">
        <v>0</v>
      </c>
      <c r="F196" s="477">
        <v>10</v>
      </c>
      <c r="G196" s="477">
        <f t="shared" si="17"/>
        <v>0</v>
      </c>
      <c r="H196" s="477">
        <f t="shared" si="18"/>
        <v>11</v>
      </c>
    </row>
    <row r="197" spans="1:8" ht="16.899999999999999" customHeight="1">
      <c r="A197" s="492" t="s">
        <v>3713</v>
      </c>
      <c r="B197" s="492" t="s">
        <v>3714</v>
      </c>
      <c r="C197" s="477">
        <v>0</v>
      </c>
      <c r="D197" s="477">
        <v>1</v>
      </c>
      <c r="E197" s="477">
        <v>0</v>
      </c>
      <c r="F197" s="477">
        <v>10</v>
      </c>
      <c r="G197" s="477">
        <f t="shared" si="17"/>
        <v>0</v>
      </c>
      <c r="H197" s="477">
        <f t="shared" si="18"/>
        <v>11</v>
      </c>
    </row>
    <row r="198" spans="1:8" ht="16.899999999999999" customHeight="1">
      <c r="A198" s="492" t="s">
        <v>3715</v>
      </c>
      <c r="B198" s="492" t="s">
        <v>3716</v>
      </c>
      <c r="C198" s="477">
        <v>0</v>
      </c>
      <c r="D198" s="477">
        <v>1</v>
      </c>
      <c r="E198" s="477">
        <v>0</v>
      </c>
      <c r="F198" s="477">
        <v>10</v>
      </c>
      <c r="G198" s="477">
        <f t="shared" si="17"/>
        <v>0</v>
      </c>
      <c r="H198" s="477">
        <f t="shared" si="18"/>
        <v>11</v>
      </c>
    </row>
    <row r="199" spans="1:8" ht="16.899999999999999" customHeight="1">
      <c r="A199" s="492" t="s">
        <v>3717</v>
      </c>
      <c r="B199" s="492" t="s">
        <v>3718</v>
      </c>
      <c r="C199" s="477">
        <v>0</v>
      </c>
      <c r="D199" s="477">
        <v>1</v>
      </c>
      <c r="E199" s="477">
        <v>0</v>
      </c>
      <c r="F199" s="477">
        <v>10</v>
      </c>
      <c r="G199" s="477">
        <f t="shared" si="17"/>
        <v>0</v>
      </c>
      <c r="H199" s="477">
        <f t="shared" si="18"/>
        <v>11</v>
      </c>
    </row>
    <row r="200" spans="1:8" ht="16.899999999999999" customHeight="1">
      <c r="A200" s="492" t="s">
        <v>3719</v>
      </c>
      <c r="B200" s="492" t="s">
        <v>3720</v>
      </c>
      <c r="C200" s="477">
        <v>0</v>
      </c>
      <c r="D200" s="477">
        <v>1</v>
      </c>
      <c r="E200" s="477">
        <v>0</v>
      </c>
      <c r="F200" s="477">
        <v>10</v>
      </c>
      <c r="G200" s="477">
        <f t="shared" si="17"/>
        <v>0</v>
      </c>
      <c r="H200" s="477">
        <f t="shared" si="18"/>
        <v>11</v>
      </c>
    </row>
    <row r="201" spans="1:8" ht="16.899999999999999" customHeight="1">
      <c r="A201" s="492" t="s">
        <v>3721</v>
      </c>
      <c r="B201" s="492" t="s">
        <v>3722</v>
      </c>
      <c r="C201" s="477">
        <v>0</v>
      </c>
      <c r="D201" s="477">
        <v>1</v>
      </c>
      <c r="E201" s="477">
        <v>0</v>
      </c>
      <c r="F201" s="477">
        <v>10</v>
      </c>
      <c r="G201" s="477">
        <f t="shared" si="17"/>
        <v>0</v>
      </c>
      <c r="H201" s="477">
        <f t="shared" si="18"/>
        <v>11</v>
      </c>
    </row>
    <row r="202" spans="1:8" ht="16.899999999999999" customHeight="1">
      <c r="A202" s="404"/>
      <c r="B202" s="404"/>
      <c r="C202" s="478"/>
      <c r="D202" s="478"/>
      <c r="E202" s="478"/>
      <c r="F202" s="478"/>
      <c r="G202" s="478"/>
      <c r="H202" s="478"/>
    </row>
    <row r="203" spans="1:8" ht="16.899999999999999" customHeight="1">
      <c r="A203" s="485" t="s">
        <v>249</v>
      </c>
      <c r="B203" s="485"/>
      <c r="C203" s="466">
        <v>1339</v>
      </c>
      <c r="D203" s="466">
        <v>1339</v>
      </c>
      <c r="E203" s="466">
        <v>2909</v>
      </c>
      <c r="F203" s="466">
        <v>2909</v>
      </c>
      <c r="G203" s="497">
        <f t="shared" ref="G203:G265" si="19">C203+E203</f>
        <v>4248</v>
      </c>
      <c r="H203" s="497">
        <f t="shared" ref="H203:H265" si="20">D203+F203</f>
        <v>4248</v>
      </c>
    </row>
    <row r="204" spans="1:8" ht="16.899999999999999" customHeight="1">
      <c r="A204" s="485" t="s">
        <v>250</v>
      </c>
      <c r="B204" s="485"/>
      <c r="C204" s="466">
        <v>2433</v>
      </c>
      <c r="D204" s="466">
        <v>2433</v>
      </c>
      <c r="E204" s="466">
        <v>12764</v>
      </c>
      <c r="F204" s="466">
        <v>12764</v>
      </c>
      <c r="G204" s="497">
        <f t="shared" si="19"/>
        <v>15197</v>
      </c>
      <c r="H204" s="497">
        <f t="shared" si="20"/>
        <v>15197</v>
      </c>
    </row>
    <row r="205" spans="1:8" ht="16.899999999999999" customHeight="1">
      <c r="A205" s="500" t="s">
        <v>252</v>
      </c>
      <c r="B205" s="500"/>
      <c r="C205" s="488">
        <f>SUM(C206:C292)</f>
        <v>5335</v>
      </c>
      <c r="D205" s="488">
        <f>SUM(D206:D303)</f>
        <v>5346</v>
      </c>
      <c r="E205" s="488">
        <f>SUM(E206:E292)</f>
        <v>40782</v>
      </c>
      <c r="F205" s="488">
        <f>SUM(F206:F303)</f>
        <v>40837</v>
      </c>
      <c r="G205" s="499">
        <f t="shared" si="19"/>
        <v>46117</v>
      </c>
      <c r="H205" s="499">
        <f t="shared" si="20"/>
        <v>46183</v>
      </c>
    </row>
    <row r="206" spans="1:8" ht="16.899999999999999" customHeight="1">
      <c r="A206" s="490" t="s">
        <v>3196</v>
      </c>
      <c r="B206" s="490" t="s">
        <v>3197</v>
      </c>
      <c r="C206" s="434">
        <v>368</v>
      </c>
      <c r="D206" s="434">
        <v>368</v>
      </c>
      <c r="E206" s="434">
        <v>49</v>
      </c>
      <c r="F206" s="434">
        <v>49</v>
      </c>
      <c r="G206" s="475">
        <f t="shared" si="19"/>
        <v>417</v>
      </c>
      <c r="H206" s="475">
        <f t="shared" si="20"/>
        <v>417</v>
      </c>
    </row>
    <row r="207" spans="1:8" ht="16.899999999999999" customHeight="1">
      <c r="A207" s="490" t="s">
        <v>3198</v>
      </c>
      <c r="B207" s="490" t="s">
        <v>3199</v>
      </c>
      <c r="C207" s="434">
        <v>468</v>
      </c>
      <c r="D207" s="434">
        <v>468</v>
      </c>
      <c r="E207" s="434">
        <v>9319</v>
      </c>
      <c r="F207" s="434">
        <v>9319</v>
      </c>
      <c r="G207" s="475">
        <f t="shared" si="19"/>
        <v>9787</v>
      </c>
      <c r="H207" s="475">
        <f t="shared" si="20"/>
        <v>9787</v>
      </c>
    </row>
    <row r="208" spans="1:8" ht="16.899999999999999" customHeight="1">
      <c r="A208" s="490" t="s">
        <v>3200</v>
      </c>
      <c r="B208" s="490" t="s">
        <v>3201</v>
      </c>
      <c r="C208" s="434">
        <v>454</v>
      </c>
      <c r="D208" s="434">
        <v>454</v>
      </c>
      <c r="E208" s="434">
        <v>9319</v>
      </c>
      <c r="F208" s="434">
        <v>9319</v>
      </c>
      <c r="G208" s="475">
        <f t="shared" si="19"/>
        <v>9773</v>
      </c>
      <c r="H208" s="475">
        <f t="shared" si="20"/>
        <v>9773</v>
      </c>
    </row>
    <row r="209" spans="1:8" ht="16.899999999999999" customHeight="1">
      <c r="A209" s="490" t="s">
        <v>3202</v>
      </c>
      <c r="B209" s="490" t="s">
        <v>3203</v>
      </c>
      <c r="C209" s="434">
        <v>9</v>
      </c>
      <c r="D209" s="434">
        <v>9</v>
      </c>
      <c r="E209" s="434">
        <v>1356</v>
      </c>
      <c r="F209" s="434">
        <v>1356</v>
      </c>
      <c r="G209" s="475">
        <f t="shared" si="19"/>
        <v>1365</v>
      </c>
      <c r="H209" s="475">
        <f t="shared" si="20"/>
        <v>1365</v>
      </c>
    </row>
    <row r="210" spans="1:8" ht="16.899999999999999" customHeight="1">
      <c r="A210" s="490" t="s">
        <v>3204</v>
      </c>
      <c r="B210" s="490" t="s">
        <v>3205</v>
      </c>
      <c r="C210" s="434">
        <v>90</v>
      </c>
      <c r="D210" s="434">
        <v>90</v>
      </c>
      <c r="E210" s="434">
        <v>35</v>
      </c>
      <c r="F210" s="434">
        <v>35</v>
      </c>
      <c r="G210" s="475">
        <f t="shared" si="19"/>
        <v>125</v>
      </c>
      <c r="H210" s="475">
        <f t="shared" si="20"/>
        <v>125</v>
      </c>
    </row>
    <row r="211" spans="1:8" ht="16.899999999999999" customHeight="1">
      <c r="A211" s="490" t="s">
        <v>3206</v>
      </c>
      <c r="B211" s="490" t="s">
        <v>3207</v>
      </c>
      <c r="C211" s="434">
        <v>2</v>
      </c>
      <c r="D211" s="434">
        <v>2</v>
      </c>
      <c r="E211" s="434">
        <v>0</v>
      </c>
      <c r="F211" s="434">
        <v>0</v>
      </c>
      <c r="G211" s="475">
        <f t="shared" si="19"/>
        <v>2</v>
      </c>
      <c r="H211" s="475">
        <f t="shared" si="20"/>
        <v>2</v>
      </c>
    </row>
    <row r="212" spans="1:8" ht="16.899999999999999" customHeight="1">
      <c r="A212" s="490" t="s">
        <v>3208</v>
      </c>
      <c r="B212" s="490" t="s">
        <v>3209</v>
      </c>
      <c r="C212" s="434">
        <v>11</v>
      </c>
      <c r="D212" s="434">
        <v>11</v>
      </c>
      <c r="E212" s="434">
        <v>3</v>
      </c>
      <c r="F212" s="434">
        <v>3</v>
      </c>
      <c r="G212" s="475">
        <f t="shared" si="19"/>
        <v>14</v>
      </c>
      <c r="H212" s="475">
        <f t="shared" si="20"/>
        <v>14</v>
      </c>
    </row>
    <row r="213" spans="1:8" ht="16.899999999999999" customHeight="1">
      <c r="A213" s="490" t="s">
        <v>3210</v>
      </c>
      <c r="B213" s="490" t="s">
        <v>3211</v>
      </c>
      <c r="C213" s="434">
        <v>0</v>
      </c>
      <c r="D213" s="434">
        <v>0</v>
      </c>
      <c r="E213" s="434"/>
      <c r="F213" s="434"/>
      <c r="G213" s="475">
        <f t="shared" si="19"/>
        <v>0</v>
      </c>
      <c r="H213" s="475">
        <f t="shared" si="20"/>
        <v>0</v>
      </c>
    </row>
    <row r="214" spans="1:8" ht="16.899999999999999" customHeight="1">
      <c r="A214" s="490" t="s">
        <v>3212</v>
      </c>
      <c r="B214" s="490" t="s">
        <v>3213</v>
      </c>
      <c r="C214" s="434">
        <v>0</v>
      </c>
      <c r="D214" s="434">
        <v>0</v>
      </c>
      <c r="E214" s="434">
        <v>4</v>
      </c>
      <c r="F214" s="434">
        <v>4</v>
      </c>
      <c r="G214" s="475">
        <f t="shared" si="19"/>
        <v>4</v>
      </c>
      <c r="H214" s="475">
        <f t="shared" si="20"/>
        <v>4</v>
      </c>
    </row>
    <row r="215" spans="1:8" ht="16.899999999999999" customHeight="1">
      <c r="A215" s="490" t="s">
        <v>3214</v>
      </c>
      <c r="B215" s="490" t="s">
        <v>3215</v>
      </c>
      <c r="C215" s="434">
        <v>112</v>
      </c>
      <c r="D215" s="434">
        <v>112</v>
      </c>
      <c r="E215" s="434">
        <v>3443</v>
      </c>
      <c r="F215" s="434">
        <v>3443</v>
      </c>
      <c r="G215" s="475">
        <f t="shared" si="19"/>
        <v>3555</v>
      </c>
      <c r="H215" s="475">
        <f t="shared" si="20"/>
        <v>3555</v>
      </c>
    </row>
    <row r="216" spans="1:8" ht="16.899999999999999" customHeight="1">
      <c r="A216" s="490" t="s">
        <v>3216</v>
      </c>
      <c r="B216" s="490" t="s">
        <v>3217</v>
      </c>
      <c r="C216" s="434">
        <v>13</v>
      </c>
      <c r="D216" s="434">
        <v>13</v>
      </c>
      <c r="E216" s="434">
        <v>843</v>
      </c>
      <c r="F216" s="434">
        <v>843</v>
      </c>
      <c r="G216" s="475">
        <f t="shared" si="19"/>
        <v>856</v>
      </c>
      <c r="H216" s="475">
        <f t="shared" si="20"/>
        <v>856</v>
      </c>
    </row>
    <row r="217" spans="1:8" ht="16.899999999999999" customHeight="1">
      <c r="A217" s="490" t="s">
        <v>3218</v>
      </c>
      <c r="B217" s="490" t="s">
        <v>3219</v>
      </c>
      <c r="C217" s="434">
        <v>0</v>
      </c>
      <c r="D217" s="434">
        <v>0</v>
      </c>
      <c r="E217" s="434"/>
      <c r="F217" s="434"/>
      <c r="G217" s="475">
        <f t="shared" si="19"/>
        <v>0</v>
      </c>
      <c r="H217" s="475">
        <f t="shared" si="20"/>
        <v>0</v>
      </c>
    </row>
    <row r="218" spans="1:8" ht="16.899999999999999" customHeight="1">
      <c r="A218" s="490" t="s">
        <v>3220</v>
      </c>
      <c r="B218" s="490" t="s">
        <v>3221</v>
      </c>
      <c r="C218" s="434">
        <v>0</v>
      </c>
      <c r="D218" s="434">
        <v>0</v>
      </c>
      <c r="E218" s="434"/>
      <c r="F218" s="434"/>
      <c r="G218" s="475">
        <f t="shared" si="19"/>
        <v>0</v>
      </c>
      <c r="H218" s="475">
        <f t="shared" si="20"/>
        <v>0</v>
      </c>
    </row>
    <row r="219" spans="1:8" ht="16.899999999999999" customHeight="1">
      <c r="A219" s="490" t="s">
        <v>3222</v>
      </c>
      <c r="B219" s="490" t="s">
        <v>3223</v>
      </c>
      <c r="C219" s="434">
        <v>0</v>
      </c>
      <c r="D219" s="434">
        <v>0</v>
      </c>
      <c r="E219" s="434"/>
      <c r="F219" s="434"/>
      <c r="G219" s="475">
        <f t="shared" si="19"/>
        <v>0</v>
      </c>
      <c r="H219" s="475">
        <f t="shared" si="20"/>
        <v>0</v>
      </c>
    </row>
    <row r="220" spans="1:8" ht="16.899999999999999" customHeight="1">
      <c r="A220" s="490" t="s">
        <v>3224</v>
      </c>
      <c r="B220" s="490" t="s">
        <v>3225</v>
      </c>
      <c r="C220" s="434">
        <v>9</v>
      </c>
      <c r="D220" s="434">
        <v>9</v>
      </c>
      <c r="E220" s="434">
        <v>204</v>
      </c>
      <c r="F220" s="434">
        <v>204</v>
      </c>
      <c r="G220" s="475">
        <f t="shared" si="19"/>
        <v>213</v>
      </c>
      <c r="H220" s="475">
        <f t="shared" si="20"/>
        <v>213</v>
      </c>
    </row>
    <row r="221" spans="1:8" ht="16.899999999999999" customHeight="1">
      <c r="A221" s="490" t="s">
        <v>3226</v>
      </c>
      <c r="B221" s="490" t="s">
        <v>3227</v>
      </c>
      <c r="C221" s="434">
        <v>0</v>
      </c>
      <c r="D221" s="434">
        <v>0</v>
      </c>
      <c r="E221" s="434">
        <v>15</v>
      </c>
      <c r="F221" s="434">
        <v>15</v>
      </c>
      <c r="G221" s="475">
        <f t="shared" si="19"/>
        <v>15</v>
      </c>
      <c r="H221" s="475">
        <f t="shared" si="20"/>
        <v>15</v>
      </c>
    </row>
    <row r="222" spans="1:8" ht="16.899999999999999" customHeight="1">
      <c r="A222" s="490" t="s">
        <v>3228</v>
      </c>
      <c r="B222" s="490" t="s">
        <v>3229</v>
      </c>
      <c r="C222" s="434">
        <v>8</v>
      </c>
      <c r="D222" s="434">
        <v>8</v>
      </c>
      <c r="E222" s="434">
        <v>30</v>
      </c>
      <c r="F222" s="434">
        <v>30</v>
      </c>
      <c r="G222" s="475">
        <f t="shared" si="19"/>
        <v>38</v>
      </c>
      <c r="H222" s="475">
        <f t="shared" si="20"/>
        <v>38</v>
      </c>
    </row>
    <row r="223" spans="1:8" ht="16.899999999999999" customHeight="1">
      <c r="A223" s="490" t="s">
        <v>3230</v>
      </c>
      <c r="B223" s="490" t="s">
        <v>3231</v>
      </c>
      <c r="C223" s="434">
        <v>0</v>
      </c>
      <c r="D223" s="434">
        <v>0</v>
      </c>
      <c r="E223" s="434"/>
      <c r="F223" s="434"/>
      <c r="G223" s="475">
        <f t="shared" si="19"/>
        <v>0</v>
      </c>
      <c r="H223" s="475">
        <f t="shared" si="20"/>
        <v>0</v>
      </c>
    </row>
    <row r="224" spans="1:8" ht="16.899999999999999" customHeight="1">
      <c r="A224" s="490" t="s">
        <v>3232</v>
      </c>
      <c r="B224" s="490" t="s">
        <v>3233</v>
      </c>
      <c r="C224" s="434">
        <v>0</v>
      </c>
      <c r="D224" s="434">
        <v>0</v>
      </c>
      <c r="E224" s="434">
        <v>4</v>
      </c>
      <c r="F224" s="434">
        <v>4</v>
      </c>
      <c r="G224" s="475">
        <f t="shared" si="19"/>
        <v>4</v>
      </c>
      <c r="H224" s="475">
        <f t="shared" si="20"/>
        <v>4</v>
      </c>
    </row>
    <row r="225" spans="1:8" ht="16.899999999999999" customHeight="1">
      <c r="A225" s="490" t="s">
        <v>3234</v>
      </c>
      <c r="B225" s="490" t="s">
        <v>3235</v>
      </c>
      <c r="C225" s="434">
        <v>1</v>
      </c>
      <c r="D225" s="434">
        <v>1</v>
      </c>
      <c r="E225" s="434">
        <v>63</v>
      </c>
      <c r="F225" s="434">
        <v>63</v>
      </c>
      <c r="G225" s="475">
        <f t="shared" si="19"/>
        <v>64</v>
      </c>
      <c r="H225" s="475">
        <f t="shared" si="20"/>
        <v>64</v>
      </c>
    </row>
    <row r="226" spans="1:8" ht="16.899999999999999" customHeight="1">
      <c r="A226" s="490" t="s">
        <v>3236</v>
      </c>
      <c r="B226" s="490" t="s">
        <v>3237</v>
      </c>
      <c r="C226" s="434">
        <v>6</v>
      </c>
      <c r="D226" s="434">
        <v>6</v>
      </c>
      <c r="E226" s="434">
        <v>73</v>
      </c>
      <c r="F226" s="434">
        <v>73</v>
      </c>
      <c r="G226" s="475">
        <f t="shared" si="19"/>
        <v>79</v>
      </c>
      <c r="H226" s="475">
        <f t="shared" si="20"/>
        <v>79</v>
      </c>
    </row>
    <row r="227" spans="1:8" ht="16.899999999999999" customHeight="1">
      <c r="A227" s="490" t="s">
        <v>3238</v>
      </c>
      <c r="B227" s="490" t="s">
        <v>3239</v>
      </c>
      <c r="C227" s="434">
        <v>0</v>
      </c>
      <c r="D227" s="434">
        <v>0</v>
      </c>
      <c r="E227" s="434"/>
      <c r="F227" s="434"/>
      <c r="G227" s="475">
        <f t="shared" si="19"/>
        <v>0</v>
      </c>
      <c r="H227" s="475">
        <f t="shared" si="20"/>
        <v>0</v>
      </c>
    </row>
    <row r="228" spans="1:8" ht="16.899999999999999" customHeight="1">
      <c r="A228" s="490" t="s">
        <v>3240</v>
      </c>
      <c r="B228" s="490" t="s">
        <v>3241</v>
      </c>
      <c r="C228" s="434">
        <v>0</v>
      </c>
      <c r="D228" s="434">
        <v>0</v>
      </c>
      <c r="E228" s="434"/>
      <c r="F228" s="434"/>
      <c r="G228" s="475">
        <f t="shared" si="19"/>
        <v>0</v>
      </c>
      <c r="H228" s="475">
        <f t="shared" si="20"/>
        <v>0</v>
      </c>
    </row>
    <row r="229" spans="1:8" ht="16.899999999999999" customHeight="1">
      <c r="A229" s="490" t="s">
        <v>3242</v>
      </c>
      <c r="B229" s="490" t="s">
        <v>3243</v>
      </c>
      <c r="C229" s="434">
        <v>3</v>
      </c>
      <c r="D229" s="434">
        <v>3</v>
      </c>
      <c r="E229" s="434">
        <v>42</v>
      </c>
      <c r="F229" s="434">
        <v>42</v>
      </c>
      <c r="G229" s="475">
        <f t="shared" si="19"/>
        <v>45</v>
      </c>
      <c r="H229" s="475">
        <f t="shared" si="20"/>
        <v>45</v>
      </c>
    </row>
    <row r="230" spans="1:8" ht="16.899999999999999" customHeight="1">
      <c r="A230" s="490" t="s">
        <v>3244</v>
      </c>
      <c r="B230" s="490" t="s">
        <v>3245</v>
      </c>
      <c r="C230" s="434">
        <v>10</v>
      </c>
      <c r="D230" s="434">
        <v>10</v>
      </c>
      <c r="E230" s="434">
        <v>273</v>
      </c>
      <c r="F230" s="434">
        <v>273</v>
      </c>
      <c r="G230" s="475">
        <f t="shared" si="19"/>
        <v>283</v>
      </c>
      <c r="H230" s="475">
        <f t="shared" si="20"/>
        <v>283</v>
      </c>
    </row>
    <row r="231" spans="1:8" ht="16.899999999999999" customHeight="1">
      <c r="A231" s="490" t="s">
        <v>3246</v>
      </c>
      <c r="B231" s="490" t="s">
        <v>3247</v>
      </c>
      <c r="C231" s="434">
        <v>0</v>
      </c>
      <c r="D231" s="434">
        <v>0</v>
      </c>
      <c r="E231" s="434">
        <v>3</v>
      </c>
      <c r="F231" s="434">
        <v>3</v>
      </c>
      <c r="G231" s="475">
        <f t="shared" si="19"/>
        <v>3</v>
      </c>
      <c r="H231" s="475">
        <f t="shared" si="20"/>
        <v>3</v>
      </c>
    </row>
    <row r="232" spans="1:8" ht="16.899999999999999" customHeight="1">
      <c r="A232" s="490" t="s">
        <v>3248</v>
      </c>
      <c r="B232" s="490" t="s">
        <v>3249</v>
      </c>
      <c r="C232" s="434">
        <v>1</v>
      </c>
      <c r="D232" s="434">
        <v>1</v>
      </c>
      <c r="E232" s="434">
        <v>125</v>
      </c>
      <c r="F232" s="434">
        <v>125</v>
      </c>
      <c r="G232" s="475">
        <f t="shared" si="19"/>
        <v>126</v>
      </c>
      <c r="H232" s="475">
        <f t="shared" si="20"/>
        <v>126</v>
      </c>
    </row>
    <row r="233" spans="1:8" ht="16.899999999999999" customHeight="1">
      <c r="A233" s="490" t="s">
        <v>3250</v>
      </c>
      <c r="B233" s="490" t="s">
        <v>3251</v>
      </c>
      <c r="C233" s="434">
        <v>3</v>
      </c>
      <c r="D233" s="434">
        <v>3</v>
      </c>
      <c r="E233" s="434">
        <v>34</v>
      </c>
      <c r="F233" s="434">
        <v>34</v>
      </c>
      <c r="G233" s="475">
        <f t="shared" si="19"/>
        <v>37</v>
      </c>
      <c r="H233" s="475">
        <f t="shared" si="20"/>
        <v>37</v>
      </c>
    </row>
    <row r="234" spans="1:8" ht="16.899999999999999" customHeight="1">
      <c r="A234" s="490" t="s">
        <v>3252</v>
      </c>
      <c r="B234" s="490" t="s">
        <v>3253</v>
      </c>
      <c r="C234" s="434">
        <v>0</v>
      </c>
      <c r="D234" s="434">
        <v>0</v>
      </c>
      <c r="E234" s="434">
        <v>20</v>
      </c>
      <c r="F234" s="434">
        <v>20</v>
      </c>
      <c r="G234" s="475">
        <f t="shared" si="19"/>
        <v>20</v>
      </c>
      <c r="H234" s="475">
        <f t="shared" si="20"/>
        <v>20</v>
      </c>
    </row>
    <row r="235" spans="1:8" ht="16.899999999999999" customHeight="1">
      <c r="A235" s="490" t="s">
        <v>3254</v>
      </c>
      <c r="B235" s="490" t="s">
        <v>3255</v>
      </c>
      <c r="C235" s="434">
        <v>4</v>
      </c>
      <c r="D235" s="434">
        <v>4</v>
      </c>
      <c r="E235" s="434">
        <v>13</v>
      </c>
      <c r="F235" s="434">
        <v>13</v>
      </c>
      <c r="G235" s="475">
        <f t="shared" si="19"/>
        <v>17</v>
      </c>
      <c r="H235" s="475">
        <f t="shared" si="20"/>
        <v>17</v>
      </c>
    </row>
    <row r="236" spans="1:8" ht="16.899999999999999" customHeight="1">
      <c r="A236" s="490" t="s">
        <v>3256</v>
      </c>
      <c r="B236" s="490" t="s">
        <v>3257</v>
      </c>
      <c r="C236" s="434">
        <v>6</v>
      </c>
      <c r="D236" s="434">
        <v>6</v>
      </c>
      <c r="E236" s="434">
        <v>47</v>
      </c>
      <c r="F236" s="434">
        <v>47</v>
      </c>
      <c r="G236" s="475">
        <f t="shared" si="19"/>
        <v>53</v>
      </c>
      <c r="H236" s="475">
        <f t="shared" si="20"/>
        <v>53</v>
      </c>
    </row>
    <row r="237" spans="1:8" ht="16.899999999999999" customHeight="1">
      <c r="A237" s="490" t="s">
        <v>3258</v>
      </c>
      <c r="B237" s="490" t="s">
        <v>3259</v>
      </c>
      <c r="C237" s="434"/>
      <c r="D237" s="434"/>
      <c r="E237" s="434"/>
      <c r="F237" s="434"/>
      <c r="G237" s="475">
        <f t="shared" si="19"/>
        <v>0</v>
      </c>
      <c r="H237" s="475">
        <f t="shared" si="20"/>
        <v>0</v>
      </c>
    </row>
    <row r="238" spans="1:8" ht="16.899999999999999" customHeight="1">
      <c r="A238" s="490" t="s">
        <v>3260</v>
      </c>
      <c r="B238" s="490" t="s">
        <v>3261</v>
      </c>
      <c r="C238" s="434">
        <v>0</v>
      </c>
      <c r="D238" s="434">
        <v>0</v>
      </c>
      <c r="E238" s="434">
        <v>1</v>
      </c>
      <c r="F238" s="434">
        <v>1</v>
      </c>
      <c r="G238" s="475">
        <f t="shared" si="19"/>
        <v>1</v>
      </c>
      <c r="H238" s="475">
        <f t="shared" si="20"/>
        <v>1</v>
      </c>
    </row>
    <row r="239" spans="1:8" ht="16.899999999999999" customHeight="1">
      <c r="A239" s="490" t="s">
        <v>3262</v>
      </c>
      <c r="B239" s="490" t="s">
        <v>3263</v>
      </c>
      <c r="C239" s="434">
        <v>0</v>
      </c>
      <c r="D239" s="434">
        <v>0</v>
      </c>
      <c r="E239" s="434">
        <v>1</v>
      </c>
      <c r="F239" s="434">
        <v>1</v>
      </c>
      <c r="G239" s="475">
        <f t="shared" si="19"/>
        <v>1</v>
      </c>
      <c r="H239" s="475">
        <f t="shared" si="20"/>
        <v>1</v>
      </c>
    </row>
    <row r="240" spans="1:8" ht="16.899999999999999" customHeight="1">
      <c r="A240" s="490" t="s">
        <v>3264</v>
      </c>
      <c r="B240" s="490" t="s">
        <v>3265</v>
      </c>
      <c r="C240" s="434">
        <v>0</v>
      </c>
      <c r="D240" s="434">
        <v>0</v>
      </c>
      <c r="E240" s="434"/>
      <c r="F240" s="434"/>
      <c r="G240" s="475">
        <f t="shared" si="19"/>
        <v>0</v>
      </c>
      <c r="H240" s="475">
        <f t="shared" si="20"/>
        <v>0</v>
      </c>
    </row>
    <row r="241" spans="1:8" ht="16.899999999999999" customHeight="1">
      <c r="A241" s="490" t="s">
        <v>3266</v>
      </c>
      <c r="B241" s="490" t="s">
        <v>3267</v>
      </c>
      <c r="C241" s="434"/>
      <c r="D241" s="434"/>
      <c r="E241" s="434"/>
      <c r="F241" s="434"/>
      <c r="G241" s="475">
        <f t="shared" si="19"/>
        <v>0</v>
      </c>
      <c r="H241" s="475">
        <f t="shared" si="20"/>
        <v>0</v>
      </c>
    </row>
    <row r="242" spans="1:8" ht="16.899999999999999" customHeight="1">
      <c r="A242" s="490" t="s">
        <v>3268</v>
      </c>
      <c r="B242" s="490" t="s">
        <v>3269</v>
      </c>
      <c r="C242" s="434">
        <v>0</v>
      </c>
      <c r="D242" s="434">
        <v>0</v>
      </c>
      <c r="E242" s="434"/>
      <c r="F242" s="434"/>
      <c r="G242" s="475">
        <f t="shared" si="19"/>
        <v>0</v>
      </c>
      <c r="H242" s="475">
        <f t="shared" si="20"/>
        <v>0</v>
      </c>
    </row>
    <row r="243" spans="1:8" ht="16.899999999999999" customHeight="1">
      <c r="A243" s="490" t="s">
        <v>3270</v>
      </c>
      <c r="B243" s="490" t="s">
        <v>3271</v>
      </c>
      <c r="C243" s="434">
        <v>0</v>
      </c>
      <c r="D243" s="434">
        <v>0</v>
      </c>
      <c r="E243" s="434"/>
      <c r="F243" s="434"/>
      <c r="G243" s="475">
        <f t="shared" si="19"/>
        <v>0</v>
      </c>
      <c r="H243" s="475">
        <f t="shared" si="20"/>
        <v>0</v>
      </c>
    </row>
    <row r="244" spans="1:8" ht="16.899999999999999" customHeight="1">
      <c r="A244" s="490" t="s">
        <v>3272</v>
      </c>
      <c r="B244" s="490" t="s">
        <v>3273</v>
      </c>
      <c r="C244" s="434"/>
      <c r="D244" s="434"/>
      <c r="E244" s="434"/>
      <c r="F244" s="434"/>
      <c r="G244" s="475">
        <f t="shared" si="19"/>
        <v>0</v>
      </c>
      <c r="H244" s="475">
        <f t="shared" si="20"/>
        <v>0</v>
      </c>
    </row>
    <row r="245" spans="1:8" ht="16.899999999999999" customHeight="1">
      <c r="A245" s="490" t="s">
        <v>3274</v>
      </c>
      <c r="B245" s="490" t="s">
        <v>3275</v>
      </c>
      <c r="C245" s="434">
        <v>47</v>
      </c>
      <c r="D245" s="434">
        <v>47</v>
      </c>
      <c r="E245" s="434">
        <v>1670</v>
      </c>
      <c r="F245" s="434">
        <v>1670</v>
      </c>
      <c r="G245" s="475">
        <f t="shared" si="19"/>
        <v>1717</v>
      </c>
      <c r="H245" s="475">
        <f t="shared" si="20"/>
        <v>1717</v>
      </c>
    </row>
    <row r="246" spans="1:8" ht="16.899999999999999" customHeight="1">
      <c r="A246" s="490" t="s">
        <v>3276</v>
      </c>
      <c r="B246" s="490" t="s">
        <v>3277</v>
      </c>
      <c r="C246" s="434">
        <v>2</v>
      </c>
      <c r="D246" s="434">
        <v>2</v>
      </c>
      <c r="E246" s="434">
        <v>57</v>
      </c>
      <c r="F246" s="434">
        <v>57</v>
      </c>
      <c r="G246" s="475">
        <f t="shared" si="19"/>
        <v>59</v>
      </c>
      <c r="H246" s="475">
        <f t="shared" si="20"/>
        <v>59</v>
      </c>
    </row>
    <row r="247" spans="1:8" ht="16.899999999999999" customHeight="1">
      <c r="A247" s="490" t="s">
        <v>3278</v>
      </c>
      <c r="B247" s="490" t="s">
        <v>3279</v>
      </c>
      <c r="C247" s="434"/>
      <c r="D247" s="434"/>
      <c r="E247" s="434"/>
      <c r="F247" s="434"/>
      <c r="G247" s="475">
        <f t="shared" si="19"/>
        <v>0</v>
      </c>
      <c r="H247" s="475">
        <f t="shared" si="20"/>
        <v>0</v>
      </c>
    </row>
    <row r="248" spans="1:8" ht="16.899999999999999" customHeight="1">
      <c r="A248" s="490" t="s">
        <v>3280</v>
      </c>
      <c r="B248" s="490" t="s">
        <v>3281</v>
      </c>
      <c r="C248" s="434">
        <v>4</v>
      </c>
      <c r="D248" s="434">
        <v>4</v>
      </c>
      <c r="E248" s="434">
        <v>62</v>
      </c>
      <c r="F248" s="434">
        <v>62</v>
      </c>
      <c r="G248" s="475">
        <f t="shared" si="19"/>
        <v>66</v>
      </c>
      <c r="H248" s="475">
        <f t="shared" si="20"/>
        <v>66</v>
      </c>
    </row>
    <row r="249" spans="1:8" ht="16.899999999999999" customHeight="1">
      <c r="A249" s="490" t="s">
        <v>3282</v>
      </c>
      <c r="B249" s="490" t="s">
        <v>3283</v>
      </c>
      <c r="C249" s="434">
        <v>0</v>
      </c>
      <c r="D249" s="434">
        <v>0</v>
      </c>
      <c r="E249" s="434">
        <v>4</v>
      </c>
      <c r="F249" s="434">
        <v>4</v>
      </c>
      <c r="G249" s="475">
        <f t="shared" si="19"/>
        <v>4</v>
      </c>
      <c r="H249" s="475">
        <f t="shared" si="20"/>
        <v>4</v>
      </c>
    </row>
    <row r="250" spans="1:8" ht="16.899999999999999" customHeight="1">
      <c r="A250" s="490" t="s">
        <v>3284</v>
      </c>
      <c r="B250" s="490" t="s">
        <v>3285</v>
      </c>
      <c r="C250" s="434">
        <v>0</v>
      </c>
      <c r="D250" s="434">
        <v>0</v>
      </c>
      <c r="E250" s="434">
        <v>3</v>
      </c>
      <c r="F250" s="434">
        <v>3</v>
      </c>
      <c r="G250" s="475">
        <f t="shared" si="19"/>
        <v>3</v>
      </c>
      <c r="H250" s="475">
        <f t="shared" si="20"/>
        <v>3</v>
      </c>
    </row>
    <row r="251" spans="1:8" ht="16.899999999999999" customHeight="1">
      <c r="A251" s="490" t="s">
        <v>3286</v>
      </c>
      <c r="B251" s="490" t="s">
        <v>3287</v>
      </c>
      <c r="C251" s="434">
        <v>0</v>
      </c>
      <c r="D251" s="434">
        <v>0</v>
      </c>
      <c r="E251" s="434">
        <v>7</v>
      </c>
      <c r="F251" s="434">
        <v>7</v>
      </c>
      <c r="G251" s="475">
        <f t="shared" si="19"/>
        <v>7</v>
      </c>
      <c r="H251" s="475">
        <f t="shared" si="20"/>
        <v>7</v>
      </c>
    </row>
    <row r="252" spans="1:8" ht="16.899999999999999" customHeight="1">
      <c r="A252" s="490" t="s">
        <v>3288</v>
      </c>
      <c r="B252" s="490" t="s">
        <v>3289</v>
      </c>
      <c r="C252" s="434">
        <v>0</v>
      </c>
      <c r="D252" s="434">
        <v>0</v>
      </c>
      <c r="E252" s="434">
        <v>2</v>
      </c>
      <c r="F252" s="434">
        <v>2</v>
      </c>
      <c r="G252" s="475">
        <f t="shared" si="19"/>
        <v>2</v>
      </c>
      <c r="H252" s="475">
        <f t="shared" si="20"/>
        <v>2</v>
      </c>
    </row>
    <row r="253" spans="1:8" ht="16.899999999999999" customHeight="1">
      <c r="A253" s="490" t="s">
        <v>3290</v>
      </c>
      <c r="B253" s="490" t="s">
        <v>3291</v>
      </c>
      <c r="C253" s="434">
        <v>0</v>
      </c>
      <c r="D253" s="434">
        <v>0</v>
      </c>
      <c r="E253" s="434"/>
      <c r="F253" s="434"/>
      <c r="G253" s="475">
        <f t="shared" si="19"/>
        <v>0</v>
      </c>
      <c r="H253" s="475">
        <f t="shared" si="20"/>
        <v>0</v>
      </c>
    </row>
    <row r="254" spans="1:8" ht="16.899999999999999" customHeight="1">
      <c r="A254" s="490" t="s">
        <v>3292</v>
      </c>
      <c r="B254" s="490" t="s">
        <v>3293</v>
      </c>
      <c r="C254" s="434"/>
      <c r="D254" s="434"/>
      <c r="E254" s="434"/>
      <c r="F254" s="434"/>
      <c r="G254" s="475">
        <f t="shared" si="19"/>
        <v>0</v>
      </c>
      <c r="H254" s="475">
        <f t="shared" si="20"/>
        <v>0</v>
      </c>
    </row>
    <row r="255" spans="1:8" ht="16.899999999999999" customHeight="1">
      <c r="A255" s="490" t="s">
        <v>3294</v>
      </c>
      <c r="B255" s="490" t="s">
        <v>3295</v>
      </c>
      <c r="C255" s="434">
        <v>7</v>
      </c>
      <c r="D255" s="434">
        <v>7</v>
      </c>
      <c r="E255" s="434">
        <v>9</v>
      </c>
      <c r="F255" s="434">
        <v>9</v>
      </c>
      <c r="G255" s="475">
        <f t="shared" si="19"/>
        <v>16</v>
      </c>
      <c r="H255" s="475">
        <f t="shared" si="20"/>
        <v>16</v>
      </c>
    </row>
    <row r="256" spans="1:8" ht="16.899999999999999" customHeight="1">
      <c r="A256" s="490" t="s">
        <v>3296</v>
      </c>
      <c r="B256" s="490" t="s">
        <v>3297</v>
      </c>
      <c r="C256" s="434">
        <v>0</v>
      </c>
      <c r="D256" s="434">
        <v>0</v>
      </c>
      <c r="E256" s="434">
        <v>1</v>
      </c>
      <c r="F256" s="434">
        <v>1</v>
      </c>
      <c r="G256" s="475">
        <f t="shared" si="19"/>
        <v>1</v>
      </c>
      <c r="H256" s="475">
        <f t="shared" si="20"/>
        <v>1</v>
      </c>
    </row>
    <row r="257" spans="1:8" ht="16.899999999999999" customHeight="1">
      <c r="A257" s="490" t="s">
        <v>3298</v>
      </c>
      <c r="B257" s="490" t="s">
        <v>3299</v>
      </c>
      <c r="C257" s="434"/>
      <c r="D257" s="434"/>
      <c r="E257" s="434"/>
      <c r="F257" s="434"/>
      <c r="G257" s="475">
        <f t="shared" si="19"/>
        <v>0</v>
      </c>
      <c r="H257" s="475">
        <f t="shared" si="20"/>
        <v>0</v>
      </c>
    </row>
    <row r="258" spans="1:8" ht="16.899999999999999" customHeight="1">
      <c r="A258" s="490" t="s">
        <v>3300</v>
      </c>
      <c r="B258" s="490" t="s">
        <v>3301</v>
      </c>
      <c r="C258" s="434">
        <v>0</v>
      </c>
      <c r="D258" s="434">
        <v>0</v>
      </c>
      <c r="E258" s="434"/>
      <c r="F258" s="434"/>
      <c r="G258" s="475">
        <f t="shared" si="19"/>
        <v>0</v>
      </c>
      <c r="H258" s="475">
        <f t="shared" si="20"/>
        <v>0</v>
      </c>
    </row>
    <row r="259" spans="1:8" ht="16.899999999999999" customHeight="1">
      <c r="A259" s="490" t="s">
        <v>3302</v>
      </c>
      <c r="B259" s="490" t="s">
        <v>3303</v>
      </c>
      <c r="C259" s="434">
        <v>0</v>
      </c>
      <c r="D259" s="434">
        <v>0</v>
      </c>
      <c r="E259" s="434">
        <v>4</v>
      </c>
      <c r="F259" s="434">
        <v>4</v>
      </c>
      <c r="G259" s="475">
        <f t="shared" si="19"/>
        <v>4</v>
      </c>
      <c r="H259" s="475">
        <f t="shared" si="20"/>
        <v>4</v>
      </c>
    </row>
    <row r="260" spans="1:8" ht="16.899999999999999" customHeight="1">
      <c r="A260" s="490" t="s">
        <v>3304</v>
      </c>
      <c r="B260" s="490" t="s">
        <v>3305</v>
      </c>
      <c r="C260" s="434">
        <v>13</v>
      </c>
      <c r="D260" s="434">
        <v>13</v>
      </c>
      <c r="E260" s="434">
        <v>15</v>
      </c>
      <c r="F260" s="434">
        <v>15</v>
      </c>
      <c r="G260" s="475">
        <f t="shared" si="19"/>
        <v>28</v>
      </c>
      <c r="H260" s="475">
        <f t="shared" si="20"/>
        <v>28</v>
      </c>
    </row>
    <row r="261" spans="1:8" ht="16.899999999999999" customHeight="1">
      <c r="A261" s="490" t="s">
        <v>3306</v>
      </c>
      <c r="B261" s="490" t="s">
        <v>3307</v>
      </c>
      <c r="C261" s="434">
        <v>0</v>
      </c>
      <c r="D261" s="434">
        <v>0</v>
      </c>
      <c r="E261" s="434"/>
      <c r="F261" s="434"/>
      <c r="G261" s="475">
        <f t="shared" si="19"/>
        <v>0</v>
      </c>
      <c r="H261" s="475">
        <f t="shared" si="20"/>
        <v>0</v>
      </c>
    </row>
    <row r="262" spans="1:8" ht="16.899999999999999" customHeight="1">
      <c r="A262" s="490" t="s">
        <v>3308</v>
      </c>
      <c r="B262" s="490" t="s">
        <v>3309</v>
      </c>
      <c r="C262" s="434">
        <v>1</v>
      </c>
      <c r="D262" s="434">
        <v>1</v>
      </c>
      <c r="E262" s="434">
        <v>0</v>
      </c>
      <c r="F262" s="434">
        <v>0</v>
      </c>
      <c r="G262" s="475">
        <f t="shared" si="19"/>
        <v>1</v>
      </c>
      <c r="H262" s="475">
        <f t="shared" si="20"/>
        <v>1</v>
      </c>
    </row>
    <row r="263" spans="1:8" ht="16.899999999999999" customHeight="1">
      <c r="A263" s="490" t="s">
        <v>3310</v>
      </c>
      <c r="B263" s="490" t="s">
        <v>3311</v>
      </c>
      <c r="C263" s="434">
        <v>6</v>
      </c>
      <c r="D263" s="434">
        <v>6</v>
      </c>
      <c r="E263" s="434">
        <v>13</v>
      </c>
      <c r="F263" s="434">
        <v>13</v>
      </c>
      <c r="G263" s="475">
        <f t="shared" si="19"/>
        <v>19</v>
      </c>
      <c r="H263" s="475">
        <f t="shared" si="20"/>
        <v>19</v>
      </c>
    </row>
    <row r="264" spans="1:8" ht="16.899999999999999" customHeight="1">
      <c r="A264" s="490" t="s">
        <v>3312</v>
      </c>
      <c r="B264" s="490" t="s">
        <v>3313</v>
      </c>
      <c r="C264" s="434">
        <v>22</v>
      </c>
      <c r="D264" s="434">
        <v>22</v>
      </c>
      <c r="E264" s="434">
        <v>67</v>
      </c>
      <c r="F264" s="434">
        <v>67</v>
      </c>
      <c r="G264" s="475">
        <f t="shared" si="19"/>
        <v>89</v>
      </c>
      <c r="H264" s="475">
        <f t="shared" si="20"/>
        <v>89</v>
      </c>
    </row>
    <row r="265" spans="1:8" ht="16.899999999999999" customHeight="1">
      <c r="A265" s="490" t="s">
        <v>3314</v>
      </c>
      <c r="B265" s="490" t="s">
        <v>3315</v>
      </c>
      <c r="C265" s="434">
        <v>12</v>
      </c>
      <c r="D265" s="434">
        <v>12</v>
      </c>
      <c r="E265" s="434">
        <v>110</v>
      </c>
      <c r="F265" s="434">
        <v>110</v>
      </c>
      <c r="G265" s="475">
        <f t="shared" si="19"/>
        <v>122</v>
      </c>
      <c r="H265" s="475">
        <f t="shared" si="20"/>
        <v>122</v>
      </c>
    </row>
    <row r="266" spans="1:8" ht="16.899999999999999" customHeight="1">
      <c r="A266" s="490" t="s">
        <v>3316</v>
      </c>
      <c r="B266" s="490" t="s">
        <v>3317</v>
      </c>
      <c r="C266" s="434">
        <v>64</v>
      </c>
      <c r="D266" s="434">
        <v>64</v>
      </c>
      <c r="E266" s="434">
        <v>702</v>
      </c>
      <c r="F266" s="434">
        <v>702</v>
      </c>
      <c r="G266" s="475">
        <f t="shared" ref="G266:G287" si="21">C266+E266</f>
        <v>766</v>
      </c>
      <c r="H266" s="475">
        <f t="shared" ref="H266:H287" si="22">D266+F266</f>
        <v>766</v>
      </c>
    </row>
    <row r="267" spans="1:8" ht="16.899999999999999" customHeight="1">
      <c r="A267" s="490" t="s">
        <v>3318</v>
      </c>
      <c r="B267" s="490" t="s">
        <v>3319</v>
      </c>
      <c r="C267" s="434">
        <v>159</v>
      </c>
      <c r="D267" s="434">
        <v>159</v>
      </c>
      <c r="E267" s="434">
        <v>2439</v>
      </c>
      <c r="F267" s="434">
        <v>2439</v>
      </c>
      <c r="G267" s="475">
        <f t="shared" si="21"/>
        <v>2598</v>
      </c>
      <c r="H267" s="475">
        <f t="shared" si="22"/>
        <v>2598</v>
      </c>
    </row>
    <row r="268" spans="1:8" ht="16.899999999999999" customHeight="1">
      <c r="A268" s="490" t="s">
        <v>3320</v>
      </c>
      <c r="B268" s="490" t="s">
        <v>3321</v>
      </c>
      <c r="C268" s="434">
        <v>230</v>
      </c>
      <c r="D268" s="434">
        <v>230</v>
      </c>
      <c r="E268" s="434">
        <v>332</v>
      </c>
      <c r="F268" s="434">
        <v>332</v>
      </c>
      <c r="G268" s="475">
        <f t="shared" si="21"/>
        <v>562</v>
      </c>
      <c r="H268" s="475">
        <f t="shared" si="22"/>
        <v>562</v>
      </c>
    </row>
    <row r="269" spans="1:8" ht="16.899999999999999" customHeight="1">
      <c r="A269" s="490" t="s">
        <v>3322</v>
      </c>
      <c r="B269" s="490" t="s">
        <v>3323</v>
      </c>
      <c r="C269" s="434">
        <v>804</v>
      </c>
      <c r="D269" s="434">
        <v>804</v>
      </c>
      <c r="E269" s="434">
        <v>1270</v>
      </c>
      <c r="F269" s="434">
        <v>1270</v>
      </c>
      <c r="G269" s="475">
        <f t="shared" si="21"/>
        <v>2074</v>
      </c>
      <c r="H269" s="475">
        <f t="shared" si="22"/>
        <v>2074</v>
      </c>
    </row>
    <row r="270" spans="1:8" ht="16.899999999999999" customHeight="1">
      <c r="A270" s="490" t="s">
        <v>3324</v>
      </c>
      <c r="B270" s="490" t="s">
        <v>3325</v>
      </c>
      <c r="C270" s="434">
        <v>383</v>
      </c>
      <c r="D270" s="434">
        <v>383</v>
      </c>
      <c r="E270" s="434">
        <v>675</v>
      </c>
      <c r="F270" s="434">
        <v>675</v>
      </c>
      <c r="G270" s="475">
        <f t="shared" si="21"/>
        <v>1058</v>
      </c>
      <c r="H270" s="475">
        <f t="shared" si="22"/>
        <v>1058</v>
      </c>
    </row>
    <row r="271" spans="1:8" ht="16.899999999999999" customHeight="1">
      <c r="A271" s="490" t="s">
        <v>3326</v>
      </c>
      <c r="B271" s="490" t="s">
        <v>3327</v>
      </c>
      <c r="C271" s="434">
        <v>139</v>
      </c>
      <c r="D271" s="434">
        <v>139</v>
      </c>
      <c r="E271" s="434">
        <v>238</v>
      </c>
      <c r="F271" s="434">
        <v>238</v>
      </c>
      <c r="G271" s="475">
        <f t="shared" si="21"/>
        <v>377</v>
      </c>
      <c r="H271" s="475">
        <f t="shared" si="22"/>
        <v>377</v>
      </c>
    </row>
    <row r="272" spans="1:8" ht="16.899999999999999" customHeight="1">
      <c r="A272" s="490" t="s">
        <v>3328</v>
      </c>
      <c r="B272" s="490" t="s">
        <v>3329</v>
      </c>
      <c r="C272" s="434">
        <v>793</v>
      </c>
      <c r="D272" s="434">
        <v>793</v>
      </c>
      <c r="E272" s="434">
        <v>1891</v>
      </c>
      <c r="F272" s="434">
        <v>1891</v>
      </c>
      <c r="G272" s="475">
        <f t="shared" si="21"/>
        <v>2684</v>
      </c>
      <c r="H272" s="475">
        <f t="shared" si="22"/>
        <v>2684</v>
      </c>
    </row>
    <row r="273" spans="1:8" ht="16.899999999999999" customHeight="1">
      <c r="A273" s="490" t="s">
        <v>3330</v>
      </c>
      <c r="B273" s="490" t="s">
        <v>3331</v>
      </c>
      <c r="C273" s="434">
        <v>303</v>
      </c>
      <c r="D273" s="434">
        <v>303</v>
      </c>
      <c r="E273" s="434">
        <v>812</v>
      </c>
      <c r="F273" s="434">
        <v>812</v>
      </c>
      <c r="G273" s="475">
        <f t="shared" si="21"/>
        <v>1115</v>
      </c>
      <c r="H273" s="475">
        <f t="shared" si="22"/>
        <v>1115</v>
      </c>
    </row>
    <row r="274" spans="1:8" ht="16.899999999999999" customHeight="1">
      <c r="A274" s="490" t="s">
        <v>3332</v>
      </c>
      <c r="B274" s="490" t="s">
        <v>3333</v>
      </c>
      <c r="C274" s="434">
        <v>0</v>
      </c>
      <c r="D274" s="434">
        <v>0</v>
      </c>
      <c r="E274" s="434">
        <v>1</v>
      </c>
      <c r="F274" s="434">
        <v>1</v>
      </c>
      <c r="G274" s="475">
        <f t="shared" si="21"/>
        <v>1</v>
      </c>
      <c r="H274" s="475">
        <f t="shared" si="22"/>
        <v>1</v>
      </c>
    </row>
    <row r="275" spans="1:8" ht="16.899999999999999" customHeight="1">
      <c r="A275" s="490" t="s">
        <v>3334</v>
      </c>
      <c r="B275" s="490" t="s">
        <v>3335</v>
      </c>
      <c r="C275" s="434">
        <v>2</v>
      </c>
      <c r="D275" s="434">
        <v>2</v>
      </c>
      <c r="E275" s="434">
        <v>1</v>
      </c>
      <c r="F275" s="434">
        <v>1</v>
      </c>
      <c r="G275" s="475">
        <f t="shared" si="21"/>
        <v>3</v>
      </c>
      <c r="H275" s="475">
        <f t="shared" si="22"/>
        <v>3</v>
      </c>
    </row>
    <row r="276" spans="1:8" ht="16.899999999999999" customHeight="1">
      <c r="A276" s="490" t="s">
        <v>3336</v>
      </c>
      <c r="B276" s="490" t="s">
        <v>3337</v>
      </c>
      <c r="C276" s="434">
        <v>23</v>
      </c>
      <c r="D276" s="434">
        <v>23</v>
      </c>
      <c r="E276" s="434">
        <v>106</v>
      </c>
      <c r="F276" s="434">
        <v>106</v>
      </c>
      <c r="G276" s="475">
        <f t="shared" si="21"/>
        <v>129</v>
      </c>
      <c r="H276" s="475">
        <f t="shared" si="22"/>
        <v>129</v>
      </c>
    </row>
    <row r="277" spans="1:8" ht="16.899999999999999" customHeight="1">
      <c r="A277" s="490" t="s">
        <v>3338</v>
      </c>
      <c r="B277" s="490" t="s">
        <v>3339</v>
      </c>
      <c r="C277" s="434">
        <v>0</v>
      </c>
      <c r="D277" s="434">
        <v>0</v>
      </c>
      <c r="E277" s="434">
        <v>1</v>
      </c>
      <c r="F277" s="434">
        <v>1</v>
      </c>
      <c r="G277" s="475">
        <f t="shared" si="21"/>
        <v>1</v>
      </c>
      <c r="H277" s="475">
        <f t="shared" si="22"/>
        <v>1</v>
      </c>
    </row>
    <row r="278" spans="1:8" ht="16.899999999999999" customHeight="1">
      <c r="A278" s="490" t="s">
        <v>3340</v>
      </c>
      <c r="B278" s="490" t="s">
        <v>3341</v>
      </c>
      <c r="C278" s="434">
        <v>8</v>
      </c>
      <c r="D278" s="434">
        <v>8</v>
      </c>
      <c r="E278" s="434">
        <v>9</v>
      </c>
      <c r="F278" s="434">
        <v>9</v>
      </c>
      <c r="G278" s="475">
        <f t="shared" si="21"/>
        <v>17</v>
      </c>
      <c r="H278" s="475">
        <f t="shared" si="22"/>
        <v>17</v>
      </c>
    </row>
    <row r="279" spans="1:8" ht="16.899999999999999" customHeight="1">
      <c r="A279" s="490" t="s">
        <v>3342</v>
      </c>
      <c r="B279" s="490" t="s">
        <v>3343</v>
      </c>
      <c r="C279" s="434">
        <v>8</v>
      </c>
      <c r="D279" s="434">
        <v>8</v>
      </c>
      <c r="E279" s="434">
        <v>17</v>
      </c>
      <c r="F279" s="434">
        <v>17</v>
      </c>
      <c r="G279" s="475">
        <f t="shared" si="21"/>
        <v>25</v>
      </c>
      <c r="H279" s="475">
        <f t="shared" si="22"/>
        <v>25</v>
      </c>
    </row>
    <row r="280" spans="1:8" ht="16.899999999999999" customHeight="1">
      <c r="A280" s="490" t="s">
        <v>3344</v>
      </c>
      <c r="B280" s="490" t="s">
        <v>3345</v>
      </c>
      <c r="C280" s="434">
        <v>3</v>
      </c>
      <c r="D280" s="434">
        <v>3</v>
      </c>
      <c r="E280" s="434">
        <v>1</v>
      </c>
      <c r="F280" s="434">
        <v>1</v>
      </c>
      <c r="G280" s="475">
        <f t="shared" si="21"/>
        <v>4</v>
      </c>
      <c r="H280" s="475">
        <f t="shared" si="22"/>
        <v>4</v>
      </c>
    </row>
    <row r="281" spans="1:8" ht="16.899999999999999" customHeight="1">
      <c r="A281" s="490" t="s">
        <v>3346</v>
      </c>
      <c r="B281" s="490" t="s">
        <v>3347</v>
      </c>
      <c r="C281" s="434">
        <v>1</v>
      </c>
      <c r="D281" s="434">
        <v>1</v>
      </c>
      <c r="E281" s="434">
        <v>2</v>
      </c>
      <c r="F281" s="434">
        <v>2</v>
      </c>
      <c r="G281" s="475">
        <f t="shared" si="21"/>
        <v>3</v>
      </c>
      <c r="H281" s="475">
        <f t="shared" si="22"/>
        <v>3</v>
      </c>
    </row>
    <row r="282" spans="1:8" ht="16.899999999999999" customHeight="1">
      <c r="A282" s="490" t="s">
        <v>3348</v>
      </c>
      <c r="B282" s="490" t="s">
        <v>3349</v>
      </c>
      <c r="C282" s="434"/>
      <c r="D282" s="434"/>
      <c r="E282" s="434"/>
      <c r="F282" s="434"/>
      <c r="G282" s="475">
        <f t="shared" si="21"/>
        <v>0</v>
      </c>
      <c r="H282" s="475">
        <f t="shared" si="22"/>
        <v>0</v>
      </c>
    </row>
    <row r="283" spans="1:8" ht="16.899999999999999" customHeight="1">
      <c r="A283" s="490" t="s">
        <v>3350</v>
      </c>
      <c r="B283" s="490" t="s">
        <v>3351</v>
      </c>
      <c r="C283" s="434">
        <v>6</v>
      </c>
      <c r="D283" s="434">
        <v>6</v>
      </c>
      <c r="E283" s="434">
        <v>17</v>
      </c>
      <c r="F283" s="434">
        <v>17</v>
      </c>
      <c r="G283" s="475">
        <f t="shared" si="21"/>
        <v>23</v>
      </c>
      <c r="H283" s="475">
        <f t="shared" si="22"/>
        <v>23</v>
      </c>
    </row>
    <row r="284" spans="1:8" ht="16.899999999999999" customHeight="1">
      <c r="A284" s="490" t="s">
        <v>3352</v>
      </c>
      <c r="B284" s="490" t="s">
        <v>3353</v>
      </c>
      <c r="C284" s="434">
        <v>4</v>
      </c>
      <c r="D284" s="434">
        <v>4</v>
      </c>
      <c r="E284" s="434">
        <v>27</v>
      </c>
      <c r="F284" s="434">
        <v>27</v>
      </c>
      <c r="G284" s="475">
        <f t="shared" si="21"/>
        <v>31</v>
      </c>
      <c r="H284" s="475">
        <f t="shared" si="22"/>
        <v>31</v>
      </c>
    </row>
    <row r="285" spans="1:8" ht="16.899999999999999" customHeight="1">
      <c r="A285" s="490" t="s">
        <v>3354</v>
      </c>
      <c r="B285" s="490" t="s">
        <v>3355</v>
      </c>
      <c r="C285" s="434">
        <v>66</v>
      </c>
      <c r="D285" s="434">
        <v>66</v>
      </c>
      <c r="E285" s="434">
        <v>0</v>
      </c>
      <c r="F285" s="434">
        <v>0</v>
      </c>
      <c r="G285" s="475">
        <f t="shared" si="21"/>
        <v>66</v>
      </c>
      <c r="H285" s="475">
        <f t="shared" si="22"/>
        <v>66</v>
      </c>
    </row>
    <row r="286" spans="1:8" ht="16.899999999999999" customHeight="1">
      <c r="A286" s="490" t="s">
        <v>3356</v>
      </c>
      <c r="B286" s="490" t="s">
        <v>3357</v>
      </c>
      <c r="C286" s="434">
        <v>224</v>
      </c>
      <c r="D286" s="434">
        <v>224</v>
      </c>
      <c r="E286" s="434">
        <v>4826</v>
      </c>
      <c r="F286" s="434">
        <v>4826</v>
      </c>
      <c r="G286" s="475">
        <f t="shared" si="21"/>
        <v>5050</v>
      </c>
      <c r="H286" s="475">
        <f t="shared" si="22"/>
        <v>5050</v>
      </c>
    </row>
    <row r="287" spans="1:8" ht="16.899999999999999" customHeight="1">
      <c r="A287" s="490" t="s">
        <v>3358</v>
      </c>
      <c r="B287" s="490" t="s">
        <v>3359</v>
      </c>
      <c r="C287" s="434">
        <v>423</v>
      </c>
      <c r="D287" s="434">
        <v>423</v>
      </c>
      <c r="E287" s="434">
        <v>50</v>
      </c>
      <c r="F287" s="434">
        <v>50</v>
      </c>
      <c r="G287" s="475">
        <f t="shared" si="21"/>
        <v>473</v>
      </c>
      <c r="H287" s="475">
        <f t="shared" si="22"/>
        <v>473</v>
      </c>
    </row>
    <row r="288" spans="1:8" ht="16.899999999999999" customHeight="1">
      <c r="A288" s="495" t="s">
        <v>3602</v>
      </c>
      <c r="B288" s="490" t="s">
        <v>3603</v>
      </c>
      <c r="C288" s="441">
        <v>0</v>
      </c>
      <c r="D288" s="441">
        <v>0</v>
      </c>
      <c r="E288" s="441">
        <v>1</v>
      </c>
      <c r="F288" s="441">
        <v>1</v>
      </c>
      <c r="G288" s="441">
        <v>1</v>
      </c>
      <c r="H288" s="441">
        <v>1</v>
      </c>
    </row>
    <row r="289" spans="1:8" ht="16.899999999999999" customHeight="1">
      <c r="A289" s="495" t="s">
        <v>3604</v>
      </c>
      <c r="B289" s="490" t="s">
        <v>3605</v>
      </c>
      <c r="C289" s="441">
        <v>0</v>
      </c>
      <c r="D289" s="441">
        <v>0</v>
      </c>
      <c r="E289" s="441">
        <v>2</v>
      </c>
      <c r="F289" s="441">
        <v>2</v>
      </c>
      <c r="G289" s="441">
        <v>2</v>
      </c>
      <c r="H289" s="441">
        <v>2</v>
      </c>
    </row>
    <row r="290" spans="1:8" ht="16.899999999999999" customHeight="1">
      <c r="A290" s="495" t="s">
        <v>3606</v>
      </c>
      <c r="B290" s="490" t="s">
        <v>3607</v>
      </c>
      <c r="C290" s="441">
        <v>0</v>
      </c>
      <c r="D290" s="441">
        <v>0</v>
      </c>
      <c r="E290" s="441">
        <v>1</v>
      </c>
      <c r="F290" s="441">
        <v>1</v>
      </c>
      <c r="G290" s="441">
        <v>1</v>
      </c>
      <c r="H290" s="441">
        <v>1</v>
      </c>
    </row>
    <row r="291" spans="1:8" ht="16.899999999999999" customHeight="1">
      <c r="A291" s="495" t="s">
        <v>3608</v>
      </c>
      <c r="B291" s="490" t="s">
        <v>3609</v>
      </c>
      <c r="C291" s="441">
        <v>0</v>
      </c>
      <c r="D291" s="441">
        <v>0</v>
      </c>
      <c r="E291" s="441">
        <v>17</v>
      </c>
      <c r="F291" s="441">
        <v>17</v>
      </c>
      <c r="G291" s="441">
        <v>17</v>
      </c>
      <c r="H291" s="441">
        <v>17</v>
      </c>
    </row>
    <row r="292" spans="1:8" ht="16.899999999999999" customHeight="1">
      <c r="A292" s="495" t="s">
        <v>3610</v>
      </c>
      <c r="B292" s="490" t="s">
        <v>3611</v>
      </c>
      <c r="C292" s="441">
        <v>0</v>
      </c>
      <c r="D292" s="441">
        <v>0</v>
      </c>
      <c r="E292" s="441">
        <v>1</v>
      </c>
      <c r="F292" s="441">
        <v>1</v>
      </c>
      <c r="G292" s="441">
        <v>1</v>
      </c>
      <c r="H292" s="441">
        <v>1</v>
      </c>
    </row>
    <row r="293" spans="1:8" ht="16.899999999999999" customHeight="1">
      <c r="A293" s="492" t="s">
        <v>3723</v>
      </c>
      <c r="B293" s="492" t="s">
        <v>3724</v>
      </c>
      <c r="C293" s="441">
        <v>0</v>
      </c>
      <c r="D293" s="441">
        <v>1</v>
      </c>
      <c r="E293" s="441">
        <v>0</v>
      </c>
      <c r="F293" s="441">
        <v>5</v>
      </c>
      <c r="G293" s="441">
        <f>C293+E293</f>
        <v>0</v>
      </c>
      <c r="H293" s="441">
        <f>D293+F293</f>
        <v>6</v>
      </c>
    </row>
    <row r="294" spans="1:8" ht="16.899999999999999" customHeight="1">
      <c r="A294" s="492" t="s">
        <v>3725</v>
      </c>
      <c r="B294" s="492" t="s">
        <v>3726</v>
      </c>
      <c r="C294" s="441">
        <v>0</v>
      </c>
      <c r="D294" s="441">
        <v>1</v>
      </c>
      <c r="E294" s="441">
        <v>0</v>
      </c>
      <c r="F294" s="441">
        <v>5</v>
      </c>
      <c r="G294" s="441">
        <f t="shared" ref="G294:G303" si="23">C294+E294</f>
        <v>0</v>
      </c>
      <c r="H294" s="441">
        <f t="shared" ref="H294:H303" si="24">D294+F294</f>
        <v>6</v>
      </c>
    </row>
    <row r="295" spans="1:8" ht="16.899999999999999" customHeight="1">
      <c r="A295" s="492" t="s">
        <v>3727</v>
      </c>
      <c r="B295" s="492" t="s">
        <v>3728</v>
      </c>
      <c r="C295" s="441">
        <v>0</v>
      </c>
      <c r="D295" s="441">
        <v>1</v>
      </c>
      <c r="E295" s="441">
        <v>0</v>
      </c>
      <c r="F295" s="441">
        <v>5</v>
      </c>
      <c r="G295" s="441">
        <f t="shared" si="23"/>
        <v>0</v>
      </c>
      <c r="H295" s="441">
        <f t="shared" si="24"/>
        <v>6</v>
      </c>
    </row>
    <row r="296" spans="1:8" ht="16.899999999999999" customHeight="1">
      <c r="A296" s="492" t="s">
        <v>3729</v>
      </c>
      <c r="B296" s="492" t="s">
        <v>3730</v>
      </c>
      <c r="C296" s="441">
        <v>0</v>
      </c>
      <c r="D296" s="441">
        <v>1</v>
      </c>
      <c r="E296" s="441">
        <v>0</v>
      </c>
      <c r="F296" s="441">
        <v>5</v>
      </c>
      <c r="G296" s="441">
        <f t="shared" si="23"/>
        <v>0</v>
      </c>
      <c r="H296" s="441">
        <f t="shared" si="24"/>
        <v>6</v>
      </c>
    </row>
    <row r="297" spans="1:8" ht="16.899999999999999" customHeight="1">
      <c r="A297" s="492" t="s">
        <v>3731</v>
      </c>
      <c r="B297" s="492" t="s">
        <v>3732</v>
      </c>
      <c r="C297" s="441">
        <v>0</v>
      </c>
      <c r="D297" s="441">
        <v>1</v>
      </c>
      <c r="E297" s="441">
        <v>0</v>
      </c>
      <c r="F297" s="441">
        <v>5</v>
      </c>
      <c r="G297" s="441">
        <f t="shared" si="23"/>
        <v>0</v>
      </c>
      <c r="H297" s="441">
        <f t="shared" si="24"/>
        <v>6</v>
      </c>
    </row>
    <row r="298" spans="1:8" ht="16.899999999999999" customHeight="1">
      <c r="A298" s="492" t="s">
        <v>3733</v>
      </c>
      <c r="B298" s="492" t="s">
        <v>3734</v>
      </c>
      <c r="C298" s="441">
        <v>0</v>
      </c>
      <c r="D298" s="441">
        <v>1</v>
      </c>
      <c r="E298" s="441">
        <v>0</v>
      </c>
      <c r="F298" s="441">
        <v>5</v>
      </c>
      <c r="G298" s="441">
        <f t="shared" si="23"/>
        <v>0</v>
      </c>
      <c r="H298" s="441">
        <f t="shared" si="24"/>
        <v>6</v>
      </c>
    </row>
    <row r="299" spans="1:8" ht="16.899999999999999" customHeight="1">
      <c r="A299" s="492" t="s">
        <v>3735</v>
      </c>
      <c r="B299" s="492" t="s">
        <v>3736</v>
      </c>
      <c r="C299" s="441">
        <v>0</v>
      </c>
      <c r="D299" s="441">
        <v>1</v>
      </c>
      <c r="E299" s="441">
        <v>0</v>
      </c>
      <c r="F299" s="441">
        <v>5</v>
      </c>
      <c r="G299" s="441">
        <f t="shared" si="23"/>
        <v>0</v>
      </c>
      <c r="H299" s="441">
        <f t="shared" si="24"/>
        <v>6</v>
      </c>
    </row>
    <row r="300" spans="1:8" ht="16.899999999999999" customHeight="1">
      <c r="A300" s="492" t="s">
        <v>3737</v>
      </c>
      <c r="B300" s="492" t="s">
        <v>3738</v>
      </c>
      <c r="C300" s="441">
        <v>0</v>
      </c>
      <c r="D300" s="441">
        <v>1</v>
      </c>
      <c r="E300" s="441">
        <v>0</v>
      </c>
      <c r="F300" s="441">
        <v>5</v>
      </c>
      <c r="G300" s="441">
        <f t="shared" si="23"/>
        <v>0</v>
      </c>
      <c r="H300" s="441">
        <f t="shared" si="24"/>
        <v>6</v>
      </c>
    </row>
    <row r="301" spans="1:8" ht="16.899999999999999" customHeight="1">
      <c r="A301" s="492" t="s">
        <v>3739</v>
      </c>
      <c r="B301" s="492" t="s">
        <v>3740</v>
      </c>
      <c r="C301" s="441">
        <v>0</v>
      </c>
      <c r="D301" s="441">
        <v>1</v>
      </c>
      <c r="E301" s="441">
        <v>0</v>
      </c>
      <c r="F301" s="441">
        <v>5</v>
      </c>
      <c r="G301" s="441">
        <f t="shared" si="23"/>
        <v>0</v>
      </c>
      <c r="H301" s="441">
        <f t="shared" si="24"/>
        <v>6</v>
      </c>
    </row>
    <row r="302" spans="1:8" ht="16.899999999999999" customHeight="1">
      <c r="A302" s="492" t="s">
        <v>3741</v>
      </c>
      <c r="B302" s="492" t="s">
        <v>3742</v>
      </c>
      <c r="C302" s="441">
        <v>0</v>
      </c>
      <c r="D302" s="441">
        <v>1</v>
      </c>
      <c r="E302" s="441">
        <v>0</v>
      </c>
      <c r="F302" s="441">
        <v>5</v>
      </c>
      <c r="G302" s="441">
        <f t="shared" si="23"/>
        <v>0</v>
      </c>
      <c r="H302" s="441">
        <f t="shared" si="24"/>
        <v>6</v>
      </c>
    </row>
    <row r="303" spans="1:8" ht="16.899999999999999" customHeight="1">
      <c r="A303" s="492" t="s">
        <v>3743</v>
      </c>
      <c r="B303" s="492" t="s">
        <v>3744</v>
      </c>
      <c r="C303" s="441">
        <v>0</v>
      </c>
      <c r="D303" s="441">
        <v>1</v>
      </c>
      <c r="E303" s="441">
        <v>0</v>
      </c>
      <c r="F303" s="441">
        <v>5</v>
      </c>
      <c r="G303" s="441">
        <f t="shared" si="23"/>
        <v>0</v>
      </c>
      <c r="H303" s="441">
        <f t="shared" si="24"/>
        <v>6</v>
      </c>
    </row>
    <row r="304" spans="1:8">
      <c r="A304" s="496"/>
      <c r="B304" s="493"/>
      <c r="C304" s="479"/>
      <c r="D304" s="479"/>
      <c r="E304" s="479"/>
      <c r="F304" s="479"/>
      <c r="G304" s="479"/>
      <c r="H304" s="479"/>
    </row>
    <row r="305" spans="1:8">
      <c r="A305" s="121"/>
      <c r="B305" s="121"/>
      <c r="C305" s="451"/>
      <c r="D305" s="451"/>
      <c r="E305" s="451"/>
      <c r="F305" s="451"/>
      <c r="G305" s="451"/>
      <c r="H305" s="451"/>
    </row>
    <row r="306" spans="1:8">
      <c r="A306" s="233" t="s">
        <v>249</v>
      </c>
      <c r="B306" s="121"/>
      <c r="C306" s="451"/>
      <c r="D306" s="451"/>
      <c r="E306" s="451"/>
      <c r="F306" s="451"/>
      <c r="G306" s="451"/>
      <c r="H306" s="451"/>
    </row>
    <row r="307" spans="1:8">
      <c r="A307" s="213" t="s">
        <v>250</v>
      </c>
      <c r="B307" s="120"/>
      <c r="C307" s="451"/>
      <c r="D307" s="451"/>
      <c r="E307" s="451"/>
      <c r="F307" s="451"/>
      <c r="G307" s="451"/>
      <c r="H307" s="451"/>
    </row>
    <row r="308" spans="1:8">
      <c r="A308" s="215" t="s">
        <v>255</v>
      </c>
      <c r="B308" s="128"/>
      <c r="C308" s="451"/>
      <c r="D308" s="451"/>
      <c r="E308" s="451"/>
      <c r="F308" s="451"/>
      <c r="G308" s="451"/>
      <c r="H308" s="451"/>
    </row>
    <row r="309" spans="1:8">
      <c r="A309" s="495" t="s">
        <v>256</v>
      </c>
      <c r="B309" s="135" t="s">
        <v>166</v>
      </c>
      <c r="C309" s="451"/>
      <c r="D309" s="451"/>
      <c r="E309" s="451"/>
      <c r="F309" s="451"/>
      <c r="G309" s="451"/>
      <c r="H309" s="451"/>
    </row>
    <row r="310" spans="1:8">
      <c r="A310" s="495" t="s">
        <v>257</v>
      </c>
      <c r="B310" s="135" t="s">
        <v>167</v>
      </c>
      <c r="C310" s="451"/>
      <c r="D310" s="451"/>
      <c r="E310" s="451"/>
      <c r="F310" s="451"/>
      <c r="G310" s="451"/>
      <c r="H310" s="451"/>
    </row>
    <row r="311" spans="1:8">
      <c r="A311" s="495" t="s">
        <v>258</v>
      </c>
      <c r="B311" s="135" t="s">
        <v>168</v>
      </c>
      <c r="C311" s="451"/>
      <c r="D311" s="451"/>
      <c r="E311" s="451"/>
      <c r="F311" s="451"/>
      <c r="G311" s="451"/>
      <c r="H311" s="451"/>
    </row>
    <row r="312" spans="1:8" ht="38.25">
      <c r="A312" s="495" t="s">
        <v>259</v>
      </c>
      <c r="B312" s="135" t="s">
        <v>174</v>
      </c>
      <c r="C312" s="451"/>
      <c r="D312" s="451"/>
      <c r="E312" s="451"/>
      <c r="F312" s="451"/>
      <c r="G312" s="451"/>
      <c r="H312" s="451"/>
    </row>
    <row r="313" spans="1:8" ht="51">
      <c r="A313" s="495" t="s">
        <v>260</v>
      </c>
      <c r="B313" s="135" t="s">
        <v>172</v>
      </c>
      <c r="C313" s="451"/>
      <c r="D313" s="451"/>
      <c r="E313" s="451"/>
      <c r="F313" s="451"/>
      <c r="G313" s="451"/>
      <c r="H313" s="451"/>
    </row>
    <row r="314" spans="1:8">
      <c r="A314" s="233" t="s">
        <v>249</v>
      </c>
      <c r="B314" s="121"/>
      <c r="C314" s="451"/>
      <c r="D314" s="451"/>
      <c r="E314" s="451"/>
      <c r="F314" s="451"/>
      <c r="G314" s="451"/>
      <c r="H314" s="451"/>
    </row>
    <row r="315" spans="1:8">
      <c r="A315" s="213" t="s">
        <v>250</v>
      </c>
      <c r="B315" s="117"/>
      <c r="C315" s="451"/>
      <c r="D315" s="451"/>
      <c r="E315" s="451"/>
      <c r="F315" s="451"/>
      <c r="G315" s="451"/>
      <c r="H315" s="451"/>
    </row>
    <row r="316" spans="1:8">
      <c r="A316" s="297" t="s">
        <v>254</v>
      </c>
      <c r="B316" s="298"/>
      <c r="C316" s="451"/>
      <c r="D316" s="451"/>
      <c r="E316" s="451"/>
      <c r="F316" s="451"/>
      <c r="G316" s="451"/>
      <c r="H316" s="451"/>
    </row>
    <row r="317" spans="1:8" ht="25.5">
      <c r="A317" s="495" t="s">
        <v>261</v>
      </c>
      <c r="B317" s="135" t="s">
        <v>169</v>
      </c>
      <c r="C317" s="451"/>
      <c r="D317" s="451"/>
      <c r="E317" s="451"/>
      <c r="F317" s="451"/>
      <c r="G317" s="451"/>
      <c r="H317" s="451"/>
    </row>
    <row r="318" spans="1:8">
      <c r="A318" s="495" t="s">
        <v>262</v>
      </c>
      <c r="B318" s="117" t="s">
        <v>170</v>
      </c>
      <c r="C318" s="451"/>
      <c r="D318" s="451"/>
      <c r="E318" s="451"/>
      <c r="F318" s="451"/>
      <c r="G318" s="451"/>
      <c r="H318" s="451"/>
    </row>
    <row r="319" spans="1:8">
      <c r="A319" s="495" t="s">
        <v>263</v>
      </c>
      <c r="B319" s="135" t="s">
        <v>171</v>
      </c>
      <c r="C319" s="451"/>
      <c r="D319" s="451"/>
      <c r="E319" s="451"/>
      <c r="F319" s="451"/>
      <c r="G319" s="451"/>
      <c r="H319" s="451"/>
    </row>
    <row r="320" spans="1:8">
      <c r="A320" s="233" t="s">
        <v>249</v>
      </c>
      <c r="B320" s="117"/>
      <c r="C320" s="451"/>
      <c r="D320" s="451"/>
      <c r="E320" s="451"/>
      <c r="F320" s="451"/>
      <c r="G320" s="451"/>
      <c r="H320" s="451"/>
    </row>
    <row r="321" spans="1:8">
      <c r="A321" s="213" t="s">
        <v>250</v>
      </c>
      <c r="B321" s="120"/>
      <c r="C321" s="451"/>
      <c r="D321" s="451"/>
      <c r="E321" s="451"/>
      <c r="F321" s="451"/>
      <c r="G321" s="451"/>
      <c r="H321" s="451"/>
    </row>
    <row r="322" spans="1:8">
      <c r="A322" s="213" t="s">
        <v>253</v>
      </c>
      <c r="B322" s="120"/>
      <c r="C322" s="451"/>
      <c r="D322" s="451"/>
      <c r="E322" s="451"/>
      <c r="F322" s="451"/>
      <c r="G322" s="451"/>
      <c r="H322" s="451"/>
    </row>
    <row r="323" spans="1:8">
      <c r="A323" s="419"/>
      <c r="B323" s="117"/>
      <c r="C323" s="451"/>
      <c r="D323" s="451"/>
      <c r="E323" s="451"/>
      <c r="F323" s="451"/>
      <c r="G323" s="451"/>
      <c r="H323" s="451"/>
    </row>
    <row r="324" spans="1:8">
      <c r="A324" s="419"/>
      <c r="B324" s="117"/>
      <c r="C324" s="451"/>
      <c r="D324" s="451"/>
      <c r="E324" s="451"/>
      <c r="F324" s="451"/>
      <c r="G324" s="451"/>
      <c r="H324" s="451"/>
    </row>
    <row r="325" spans="1:8">
      <c r="A325" s="121" t="s">
        <v>7</v>
      </c>
      <c r="B325" s="121"/>
      <c r="C325" s="451"/>
      <c r="D325" s="451"/>
      <c r="E325" s="451"/>
      <c r="F325" s="451"/>
      <c r="G325" s="451"/>
      <c r="H325" s="451"/>
    </row>
    <row r="326" spans="1:8">
      <c r="A326" s="117" t="s">
        <v>8</v>
      </c>
      <c r="B326" s="117"/>
      <c r="C326" s="451"/>
      <c r="D326" s="451"/>
      <c r="E326" s="451"/>
      <c r="F326" s="451"/>
      <c r="G326" s="451"/>
      <c r="H326" s="451"/>
    </row>
    <row r="327" spans="1:8">
      <c r="A327" s="213" t="s">
        <v>342</v>
      </c>
      <c r="B327" s="120"/>
      <c r="C327" s="451"/>
      <c r="D327" s="451"/>
      <c r="E327" s="451"/>
      <c r="F327" s="451"/>
      <c r="G327" s="451"/>
      <c r="H327" s="451"/>
    </row>
    <row r="328" spans="1:8">
      <c r="A328" s="419"/>
      <c r="B328" s="117"/>
      <c r="C328" s="451"/>
      <c r="D328" s="451"/>
      <c r="E328" s="451"/>
      <c r="F328" s="451"/>
      <c r="G328" s="451"/>
      <c r="H328" s="451"/>
    </row>
    <row r="329" spans="1:8">
      <c r="A329" s="419"/>
      <c r="B329" s="117"/>
      <c r="C329" s="451"/>
      <c r="D329" s="451"/>
      <c r="E329" s="451"/>
      <c r="F329" s="451"/>
      <c r="G329" s="451"/>
      <c r="H329" s="451"/>
    </row>
    <row r="330" spans="1:8" ht="13.5" thickBot="1">
      <c r="A330" s="419"/>
      <c r="B330" s="117"/>
      <c r="C330" s="451"/>
      <c r="D330" s="451"/>
      <c r="E330" s="451"/>
      <c r="F330" s="451"/>
      <c r="G330" s="451"/>
      <c r="H330" s="451"/>
    </row>
    <row r="331" spans="1:8" ht="13.5" thickTop="1">
      <c r="A331" s="234" t="s">
        <v>121</v>
      </c>
      <c r="B331" s="132"/>
      <c r="C331" s="451"/>
      <c r="D331" s="451"/>
      <c r="E331" s="451"/>
      <c r="F331" s="451"/>
      <c r="G331" s="451"/>
      <c r="H331" s="451"/>
    </row>
    <row r="332" spans="1:8">
      <c r="A332" s="235" t="s">
        <v>122</v>
      </c>
      <c r="B332" s="133"/>
      <c r="C332" s="451"/>
      <c r="D332" s="451"/>
      <c r="E332" s="451"/>
      <c r="F332" s="451"/>
      <c r="G332" s="451"/>
      <c r="H332" s="451"/>
    </row>
    <row r="333" spans="1:8" ht="13.5" thickBot="1">
      <c r="A333" s="236" t="s">
        <v>123</v>
      </c>
      <c r="B333" s="134"/>
      <c r="C333" s="451"/>
      <c r="D333" s="451"/>
      <c r="E333" s="451"/>
      <c r="F333" s="451"/>
      <c r="G333" s="451"/>
      <c r="H333" s="451"/>
    </row>
    <row r="334" spans="1:8" ht="16.149999999999999" customHeight="1">
      <c r="A334" s="777" t="s">
        <v>332</v>
      </c>
      <c r="B334" s="778"/>
      <c r="C334" s="778"/>
      <c r="D334" s="778"/>
      <c r="E334" s="778"/>
      <c r="F334" s="778"/>
      <c r="G334" s="778"/>
      <c r="H334" s="778"/>
    </row>
    <row r="335" spans="1:8" ht="16.149999999999999" customHeight="1">
      <c r="A335" s="777" t="s">
        <v>333</v>
      </c>
      <c r="B335" s="778"/>
      <c r="C335" s="778"/>
      <c r="D335" s="778"/>
      <c r="E335" s="778"/>
      <c r="F335" s="778"/>
      <c r="G335" s="778"/>
      <c r="H335" s="778"/>
    </row>
    <row r="336" spans="1:8">
      <c r="C336" s="451"/>
      <c r="D336" s="451"/>
      <c r="E336" s="451"/>
      <c r="F336" s="451"/>
      <c r="G336" s="451"/>
      <c r="H336" s="451"/>
    </row>
  </sheetData>
  <sortState ref="A12:H103">
    <sortCondition ref="A12:A103"/>
  </sortState>
  <mergeCells count="7">
    <mergeCell ref="A334:H334"/>
    <mergeCell ref="A335:H335"/>
    <mergeCell ref="A6:A7"/>
    <mergeCell ref="B6:B7"/>
    <mergeCell ref="C6:D6"/>
    <mergeCell ref="E6:F6"/>
    <mergeCell ref="G6:H6"/>
  </mergeCells>
  <printOptions horizontalCentered="1"/>
  <pageMargins left="0.13" right="0.15" top="0.46" bottom="0.35" header="0.16" footer="0.13"/>
  <pageSetup paperSize="9" orientation="landscape" r:id="rId1"/>
  <headerFooter alignWithMargins="0">
    <oddFooter>Page &amp;P of &amp;N</oddFooter>
  </headerFooter>
  <rowBreaks count="3" manualBreakCount="3">
    <brk id="103" max="7" man="1"/>
    <brk id="202" max="7" man="1"/>
    <brk id="305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2"/>
  <sheetViews>
    <sheetView showGridLines="0" view="pageBreakPreview" zoomScaleSheetLayoutView="100" workbookViewId="0">
      <selection activeCell="AM10" sqref="AM10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 ht="15.75">
      <c r="A1" s="727" t="s">
        <v>192</v>
      </c>
      <c r="B1" s="728"/>
      <c r="C1" s="728"/>
      <c r="D1" s="729"/>
      <c r="E1" s="690" t="str">
        <f>Kadar.ode.!F1</f>
        <v>Институт за плућне болести Војводине</v>
      </c>
      <c r="F1" s="310"/>
      <c r="G1" s="700"/>
      <c r="H1" s="700"/>
      <c r="I1" s="700"/>
      <c r="J1" s="700"/>
      <c r="K1" s="700"/>
      <c r="L1" s="700"/>
      <c r="M1" s="700"/>
      <c r="N1" s="701"/>
      <c r="O1" s="146"/>
      <c r="P1" s="146"/>
      <c r="Q1" s="146"/>
      <c r="R1" s="146"/>
      <c r="S1" s="146"/>
      <c r="T1" s="147"/>
    </row>
    <row r="2" spans="1:20" ht="12.75" customHeight="1">
      <c r="A2" s="727" t="s">
        <v>193</v>
      </c>
      <c r="B2" s="728"/>
      <c r="C2" s="728"/>
      <c r="D2" s="729"/>
      <c r="E2" s="731">
        <f>Kadar.ode.!F2</f>
        <v>8042462</v>
      </c>
      <c r="F2" s="732"/>
      <c r="G2" s="732"/>
      <c r="H2" s="700"/>
      <c r="I2" s="700"/>
      <c r="J2" s="700"/>
      <c r="K2" s="700"/>
      <c r="L2" s="700"/>
      <c r="M2" s="700"/>
      <c r="N2" s="701"/>
      <c r="O2" s="146"/>
      <c r="P2" s="146"/>
      <c r="Q2" s="146"/>
      <c r="R2" s="146"/>
      <c r="S2" s="146"/>
      <c r="T2" s="147"/>
    </row>
    <row r="3" spans="1:20" ht="15.75">
      <c r="A3" s="779"/>
      <c r="B3" s="780"/>
      <c r="C3" s="780"/>
      <c r="D3" s="781"/>
      <c r="E3" s="308"/>
      <c r="F3" s="310"/>
      <c r="G3" s="700"/>
      <c r="H3" s="700"/>
      <c r="I3" s="700"/>
      <c r="J3" s="700"/>
      <c r="K3" s="700"/>
      <c r="L3" s="700"/>
      <c r="M3" s="700"/>
      <c r="N3" s="701"/>
      <c r="O3" s="146"/>
      <c r="P3" s="146"/>
      <c r="Q3" s="146"/>
      <c r="R3" s="146"/>
      <c r="S3" s="146"/>
      <c r="T3" s="147"/>
    </row>
    <row r="4" spans="1:20" ht="18">
      <c r="A4" s="727" t="s">
        <v>1835</v>
      </c>
      <c r="B4" s="728"/>
      <c r="C4" s="728"/>
      <c r="D4" s="729"/>
      <c r="E4" s="705" t="s">
        <v>139</v>
      </c>
      <c r="F4" s="311"/>
      <c r="G4" s="702"/>
      <c r="H4" s="702"/>
      <c r="I4" s="702"/>
      <c r="J4" s="702"/>
      <c r="K4" s="702"/>
      <c r="L4" s="702"/>
      <c r="M4" s="702"/>
      <c r="N4" s="703"/>
      <c r="O4" s="148"/>
      <c r="P4" s="148"/>
      <c r="Q4" s="148"/>
      <c r="R4" s="148"/>
      <c r="S4" s="161"/>
      <c r="T4" s="106"/>
    </row>
    <row r="5" spans="1:20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06"/>
      <c r="T5" s="106"/>
    </row>
    <row r="6" spans="1:20" ht="19.149999999999999" customHeight="1">
      <c r="A6" s="759" t="s">
        <v>53</v>
      </c>
      <c r="B6" s="759" t="s">
        <v>334</v>
      </c>
      <c r="C6" s="790" t="s">
        <v>301</v>
      </c>
      <c r="D6" s="791"/>
      <c r="E6" s="791"/>
      <c r="F6" s="791"/>
      <c r="G6" s="791"/>
      <c r="H6" s="791"/>
      <c r="I6" s="791"/>
      <c r="J6" s="791"/>
      <c r="K6" s="790" t="s">
        <v>302</v>
      </c>
      <c r="L6" s="791"/>
      <c r="M6" s="791"/>
      <c r="N6" s="791"/>
      <c r="O6" s="791"/>
      <c r="P6" s="791"/>
      <c r="Q6" s="791"/>
      <c r="R6" s="791"/>
      <c r="S6" s="784" t="s">
        <v>303</v>
      </c>
      <c r="T6" s="784" t="s">
        <v>248</v>
      </c>
    </row>
    <row r="7" spans="1:20" ht="22.15" customHeight="1" thickBot="1">
      <c r="A7" s="760"/>
      <c r="B7" s="760"/>
      <c r="C7" s="787" t="s">
        <v>1844</v>
      </c>
      <c r="D7" s="788"/>
      <c r="E7" s="788"/>
      <c r="F7" s="789"/>
      <c r="G7" s="787" t="s">
        <v>1883</v>
      </c>
      <c r="H7" s="788"/>
      <c r="I7" s="788"/>
      <c r="J7" s="789"/>
      <c r="K7" s="787" t="s">
        <v>1844</v>
      </c>
      <c r="L7" s="788"/>
      <c r="M7" s="788"/>
      <c r="N7" s="789"/>
      <c r="O7" s="787" t="s">
        <v>1883</v>
      </c>
      <c r="P7" s="788"/>
      <c r="Q7" s="788"/>
      <c r="R7" s="788"/>
      <c r="S7" s="785"/>
      <c r="T7" s="785"/>
    </row>
    <row r="8" spans="1:20" ht="22.15" customHeight="1" thickTop="1" thickBot="1">
      <c r="A8" s="659"/>
      <c r="B8" s="660"/>
      <c r="C8" s="661" t="s">
        <v>88</v>
      </c>
      <c r="D8" s="661" t="s">
        <v>111</v>
      </c>
      <c r="E8" s="661" t="s">
        <v>110</v>
      </c>
      <c r="F8" s="661" t="s">
        <v>109</v>
      </c>
      <c r="G8" s="661" t="s">
        <v>88</v>
      </c>
      <c r="H8" s="661" t="s">
        <v>111</v>
      </c>
      <c r="I8" s="661" t="s">
        <v>110</v>
      </c>
      <c r="J8" s="661" t="s">
        <v>109</v>
      </c>
      <c r="K8" s="661" t="s">
        <v>88</v>
      </c>
      <c r="L8" s="661" t="s">
        <v>111</v>
      </c>
      <c r="M8" s="661" t="s">
        <v>110</v>
      </c>
      <c r="N8" s="661" t="s">
        <v>109</v>
      </c>
      <c r="O8" s="661" t="s">
        <v>88</v>
      </c>
      <c r="P8" s="661" t="s">
        <v>111</v>
      </c>
      <c r="Q8" s="661" t="s">
        <v>110</v>
      </c>
      <c r="R8" s="661" t="s">
        <v>109</v>
      </c>
      <c r="S8" s="786"/>
      <c r="T8" s="786"/>
    </row>
    <row r="9" spans="1:20" ht="13.5" customHeight="1" thickTop="1">
      <c r="A9" s="209" t="s">
        <v>179</v>
      </c>
      <c r="B9" s="219"/>
      <c r="C9" s="162">
        <f>SUM(C10:C15)</f>
        <v>92</v>
      </c>
      <c r="D9" s="162"/>
      <c r="E9" s="162"/>
      <c r="F9" s="162"/>
      <c r="G9" s="162">
        <f>SUM(G10:G15)</f>
        <v>92</v>
      </c>
      <c r="H9" s="162"/>
      <c r="I9" s="162"/>
      <c r="J9" s="162"/>
      <c r="K9" s="162">
        <f>SUM(K10:K15)</f>
        <v>389</v>
      </c>
      <c r="L9" s="162"/>
      <c r="M9" s="162"/>
      <c r="N9" s="162"/>
      <c r="O9" s="162">
        <f>SUM(O10:O15)</f>
        <v>389</v>
      </c>
      <c r="P9" s="162"/>
      <c r="Q9" s="162"/>
      <c r="R9" s="93"/>
      <c r="S9" s="101"/>
      <c r="T9" s="223"/>
    </row>
    <row r="10" spans="1:20">
      <c r="A10" s="152" t="s">
        <v>180</v>
      </c>
      <c r="B10" s="152" t="s">
        <v>181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11"/>
      <c r="S10" s="99"/>
      <c r="T10" s="224"/>
    </row>
    <row r="11" spans="1:20" ht="25.5">
      <c r="A11" s="152" t="s">
        <v>180</v>
      </c>
      <c r="B11" s="152" t="s">
        <v>182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4"/>
      <c r="S11" s="98"/>
      <c r="T11" s="224"/>
    </row>
    <row r="12" spans="1:20">
      <c r="A12" s="152" t="s">
        <v>183</v>
      </c>
      <c r="B12" s="152" t="s">
        <v>184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11"/>
      <c r="S12" s="99"/>
      <c r="T12" s="224"/>
    </row>
    <row r="13" spans="1:20">
      <c r="A13" s="397" t="s">
        <v>3646</v>
      </c>
      <c r="B13" s="163" t="s">
        <v>3647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98"/>
    </row>
    <row r="14" spans="1:20">
      <c r="A14" s="397" t="s">
        <v>3648</v>
      </c>
      <c r="B14" s="163" t="s">
        <v>3649</v>
      </c>
      <c r="C14" s="315">
        <v>1</v>
      </c>
      <c r="D14" s="315"/>
      <c r="E14" s="315"/>
      <c r="F14" s="315"/>
      <c r="G14" s="315">
        <v>1</v>
      </c>
      <c r="H14" s="315"/>
      <c r="I14" s="315"/>
      <c r="J14" s="315"/>
      <c r="K14" s="315">
        <v>2</v>
      </c>
      <c r="L14" s="315"/>
      <c r="M14" s="315"/>
      <c r="N14" s="315"/>
      <c r="O14" s="315">
        <v>2</v>
      </c>
      <c r="P14" s="315"/>
      <c r="Q14" s="315"/>
      <c r="R14" s="315"/>
      <c r="S14" s="315"/>
      <c r="T14" s="398"/>
    </row>
    <row r="15" spans="1:20">
      <c r="A15" s="397" t="s">
        <v>3650</v>
      </c>
      <c r="B15" s="163" t="s">
        <v>3651</v>
      </c>
      <c r="C15" s="315">
        <v>91</v>
      </c>
      <c r="D15" s="315"/>
      <c r="E15" s="315"/>
      <c r="F15" s="315"/>
      <c r="G15" s="315">
        <v>91</v>
      </c>
      <c r="H15" s="315"/>
      <c r="I15" s="315"/>
      <c r="J15" s="315"/>
      <c r="K15" s="315">
        <v>387</v>
      </c>
      <c r="L15" s="315"/>
      <c r="M15" s="315"/>
      <c r="N15" s="315"/>
      <c r="O15" s="315">
        <v>387</v>
      </c>
      <c r="P15" s="315"/>
      <c r="Q15" s="315"/>
      <c r="R15" s="315"/>
      <c r="S15" s="315"/>
      <c r="T15" s="398"/>
    </row>
    <row r="16" spans="1:20">
      <c r="A16" s="150" t="s">
        <v>185</v>
      </c>
      <c r="B16" s="165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93"/>
      <c r="S16" s="101"/>
      <c r="T16" s="223"/>
    </row>
    <row r="17" spans="1:20" ht="38.25">
      <c r="A17" s="152" t="s">
        <v>186</v>
      </c>
      <c r="B17" s="152" t="s">
        <v>297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11"/>
      <c r="S17" s="99"/>
      <c r="T17" s="224"/>
    </row>
    <row r="18" spans="1:20" ht="25.5">
      <c r="A18" s="152" t="s">
        <v>186</v>
      </c>
      <c r="B18" s="152" t="s">
        <v>298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11"/>
      <c r="S18" s="99"/>
      <c r="T18" s="224"/>
    </row>
    <row r="19" spans="1:20" ht="51">
      <c r="A19" s="152" t="s">
        <v>187</v>
      </c>
      <c r="B19" s="152" t="s">
        <v>299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93"/>
      <c r="S19" s="101"/>
      <c r="T19" s="223"/>
    </row>
    <row r="20" spans="1:20">
      <c r="A20" s="153" t="s">
        <v>300</v>
      </c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6"/>
      <c r="S20" s="149"/>
      <c r="T20" s="225"/>
    </row>
    <row r="21" spans="1:20">
      <c r="A21" s="157" t="s">
        <v>188</v>
      </c>
      <c r="B21" s="149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9"/>
      <c r="S21" s="160"/>
      <c r="T21" s="226"/>
    </row>
    <row r="22" spans="1:20">
      <c r="A22" s="782" t="s">
        <v>88</v>
      </c>
      <c r="B22" s="783"/>
      <c r="C22" s="160">
        <f>SUM(C14:C21)</f>
        <v>92</v>
      </c>
      <c r="D22" s="160"/>
      <c r="E22" s="160"/>
      <c r="F22" s="160"/>
      <c r="G22" s="160">
        <f>SUM(G14:G21)</f>
        <v>92</v>
      </c>
      <c r="H22" s="160"/>
      <c r="I22" s="160"/>
      <c r="J22" s="160"/>
      <c r="K22" s="160">
        <f>SUM(K14:K21)</f>
        <v>389</v>
      </c>
      <c r="L22" s="160"/>
      <c r="M22" s="160"/>
      <c r="N22" s="160"/>
      <c r="O22" s="160">
        <f>SUM(O14:O21)</f>
        <v>389</v>
      </c>
      <c r="P22" s="160"/>
      <c r="Q22" s="160"/>
      <c r="R22" s="227"/>
      <c r="S22" s="228"/>
      <c r="T22" s="229"/>
    </row>
  </sheetData>
  <mergeCells count="16">
    <mergeCell ref="E2:G2"/>
    <mergeCell ref="T6:T8"/>
    <mergeCell ref="C7:F7"/>
    <mergeCell ref="G7:J7"/>
    <mergeCell ref="K7:N7"/>
    <mergeCell ref="O7:R7"/>
    <mergeCell ref="C6:J6"/>
    <mergeCell ref="K6:R6"/>
    <mergeCell ref="S6:S8"/>
    <mergeCell ref="A1:D1"/>
    <mergeCell ref="A2:D2"/>
    <mergeCell ref="A4:D4"/>
    <mergeCell ref="A3:D3"/>
    <mergeCell ref="A22:B22"/>
    <mergeCell ref="A6:A7"/>
    <mergeCell ref="B6:B7"/>
  </mergeCells>
  <phoneticPr fontId="14" type="noConversion"/>
  <printOptions horizontalCentered="1"/>
  <pageMargins left="0.23622047244094499" right="0.23622047244094499" top="0.55000000000000004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F27"/>
  <sheetViews>
    <sheetView showGridLines="0" view="pageBreakPreview" topLeftCell="A4" zoomScaleSheetLayoutView="100" workbookViewId="0">
      <selection activeCell="AM10" sqref="AM10"/>
    </sheetView>
  </sheetViews>
  <sheetFormatPr defaultColWidth="9.140625" defaultRowHeight="15.75"/>
  <cols>
    <col min="1" max="1" width="21.42578125" style="16" customWidth="1"/>
    <col min="2" max="3" width="4" style="16" customWidth="1"/>
    <col min="4" max="4" width="3.5703125" style="16" customWidth="1"/>
    <col min="5" max="11" width="4" style="16" customWidth="1"/>
    <col min="12" max="14" width="4" style="18" customWidth="1"/>
    <col min="15" max="15" width="4" style="41" customWidth="1"/>
    <col min="16" max="17" width="4" style="16" customWidth="1"/>
    <col min="18" max="19" width="4" style="18" customWidth="1"/>
    <col min="20" max="20" width="4" style="41" customWidth="1"/>
    <col min="21" max="22" width="4" style="16" customWidth="1"/>
    <col min="23" max="23" width="4" style="19" customWidth="1"/>
    <col min="24" max="30" width="4" style="16" customWidth="1"/>
    <col min="31" max="31" width="4.140625" style="16" customWidth="1"/>
    <col min="32" max="32" width="4" style="16" customWidth="1"/>
    <col min="33" max="16384" width="9.140625" style="16"/>
  </cols>
  <sheetData>
    <row r="1" spans="1:32" ht="15.75" customHeight="1">
      <c r="A1" s="719" t="s">
        <v>192</v>
      </c>
      <c r="B1" s="720"/>
      <c r="C1" s="720"/>
      <c r="D1" s="720"/>
      <c r="E1" s="721"/>
      <c r="F1" s="678" t="s">
        <v>3637</v>
      </c>
      <c r="G1" s="231"/>
      <c r="H1" s="231"/>
      <c r="I1" s="231"/>
      <c r="J1" s="231"/>
      <c r="K1" s="231"/>
      <c r="L1" s="231"/>
      <c r="M1" s="231"/>
      <c r="N1" s="231"/>
      <c r="O1" s="231"/>
      <c r="P1" s="668"/>
      <c r="Q1" s="668"/>
      <c r="R1" s="668"/>
      <c r="S1" s="668"/>
      <c r="T1" s="668"/>
      <c r="U1" s="669"/>
      <c r="V1" s="667"/>
    </row>
    <row r="2" spans="1:32" ht="15.75" customHeight="1">
      <c r="A2" s="719" t="s">
        <v>193</v>
      </c>
      <c r="B2" s="720"/>
      <c r="C2" s="720"/>
      <c r="D2" s="720"/>
      <c r="E2" s="721"/>
      <c r="F2" s="717">
        <v>8042462</v>
      </c>
      <c r="G2" s="718"/>
      <c r="H2" s="718"/>
      <c r="I2" s="231"/>
      <c r="J2" s="231"/>
      <c r="K2" s="231"/>
      <c r="L2" s="231"/>
      <c r="M2" s="231"/>
      <c r="N2" s="231"/>
      <c r="O2" s="231"/>
      <c r="P2" s="231"/>
      <c r="Q2" s="231"/>
      <c r="R2" s="670"/>
      <c r="S2" s="670"/>
      <c r="T2" s="671"/>
      <c r="U2" s="672"/>
    </row>
    <row r="3" spans="1:32">
      <c r="A3" s="719" t="s">
        <v>194</v>
      </c>
      <c r="B3" s="720"/>
      <c r="C3" s="720"/>
      <c r="D3" s="720"/>
      <c r="E3" s="721"/>
      <c r="F3" s="717" t="s">
        <v>1882</v>
      </c>
      <c r="G3" s="718"/>
      <c r="H3" s="718"/>
      <c r="I3" s="718"/>
      <c r="J3" s="718"/>
      <c r="K3" s="231"/>
      <c r="L3" s="231"/>
      <c r="M3" s="231"/>
      <c r="N3" s="231"/>
      <c r="O3" s="231"/>
      <c r="P3" s="231"/>
      <c r="Q3" s="231"/>
      <c r="R3" s="670"/>
      <c r="S3" s="670"/>
      <c r="T3" s="671"/>
      <c r="U3" s="672"/>
    </row>
    <row r="4" spans="1:32">
      <c r="A4" s="719" t="s">
        <v>1820</v>
      </c>
      <c r="B4" s="720"/>
      <c r="C4" s="720"/>
      <c r="D4" s="720"/>
      <c r="E4" s="721"/>
      <c r="F4" s="679" t="s">
        <v>323</v>
      </c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0"/>
      <c r="S4" s="670"/>
      <c r="T4" s="671"/>
      <c r="U4" s="672"/>
    </row>
    <row r="5" spans="1:32" ht="7.5" customHeight="1">
      <c r="A5" s="674"/>
      <c r="B5" s="675"/>
      <c r="C5" s="676"/>
      <c r="D5" s="677"/>
      <c r="E5" s="677"/>
      <c r="F5" s="29"/>
      <c r="G5" s="29"/>
      <c r="H5" s="29"/>
      <c r="I5" s="29"/>
      <c r="J5" s="29"/>
    </row>
    <row r="6" spans="1:32" s="53" customFormat="1" ht="34.5" customHeight="1">
      <c r="A6" s="725" t="s">
        <v>55</v>
      </c>
      <c r="B6" s="722" t="s">
        <v>1841</v>
      </c>
      <c r="C6" s="722" t="s">
        <v>1842</v>
      </c>
      <c r="D6" s="722" t="s">
        <v>1843</v>
      </c>
      <c r="E6" s="724" t="s">
        <v>56</v>
      </c>
      <c r="F6" s="724"/>
      <c r="G6" s="724"/>
      <c r="H6" s="724"/>
      <c r="I6" s="725" t="s">
        <v>202</v>
      </c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4" t="s">
        <v>199</v>
      </c>
      <c r="AE6" s="724"/>
      <c r="AF6" s="724"/>
    </row>
    <row r="7" spans="1:32" s="29" customFormat="1" ht="39" customHeight="1">
      <c r="A7" s="725"/>
      <c r="B7" s="722"/>
      <c r="C7" s="722"/>
      <c r="D7" s="722"/>
      <c r="E7" s="722" t="s">
        <v>124</v>
      </c>
      <c r="F7" s="722" t="s">
        <v>23</v>
      </c>
      <c r="G7" s="722" t="s">
        <v>24</v>
      </c>
      <c r="H7" s="723" t="s">
        <v>2</v>
      </c>
      <c r="I7" s="722" t="s">
        <v>208</v>
      </c>
      <c r="J7" s="722" t="s">
        <v>195</v>
      </c>
      <c r="K7" s="722" t="s">
        <v>196</v>
      </c>
      <c r="L7" s="726" t="s">
        <v>125</v>
      </c>
      <c r="M7" s="726"/>
      <c r="N7" s="726"/>
      <c r="O7" s="726"/>
      <c r="P7" s="726"/>
      <c r="Q7" s="722" t="s">
        <v>126</v>
      </c>
      <c r="R7" s="722" t="s">
        <v>197</v>
      </c>
      <c r="S7" s="724" t="s">
        <v>127</v>
      </c>
      <c r="T7" s="724"/>
      <c r="U7" s="724"/>
      <c r="V7" s="724"/>
      <c r="W7" s="724"/>
      <c r="X7" s="724"/>
      <c r="Y7" s="722" t="s">
        <v>128</v>
      </c>
      <c r="Z7" s="722" t="s">
        <v>141</v>
      </c>
      <c r="AA7" s="722" t="s">
        <v>129</v>
      </c>
      <c r="AB7" s="722" t="s">
        <v>57</v>
      </c>
      <c r="AC7" s="722" t="s">
        <v>130</v>
      </c>
      <c r="AD7" s="724"/>
      <c r="AE7" s="724"/>
      <c r="AF7" s="724"/>
    </row>
    <row r="8" spans="1:32" s="666" customFormat="1" ht="82.5" customHeight="1">
      <c r="A8" s="725"/>
      <c r="B8" s="722"/>
      <c r="C8" s="722"/>
      <c r="D8" s="722"/>
      <c r="E8" s="722"/>
      <c r="F8" s="722"/>
      <c r="G8" s="722"/>
      <c r="H8" s="723"/>
      <c r="I8" s="722"/>
      <c r="J8" s="722"/>
      <c r="K8" s="722"/>
      <c r="L8" s="663" t="s">
        <v>124</v>
      </c>
      <c r="M8" s="663" t="s">
        <v>23</v>
      </c>
      <c r="N8" s="663" t="s">
        <v>24</v>
      </c>
      <c r="O8" s="663" t="s">
        <v>57</v>
      </c>
      <c r="P8" s="664" t="s">
        <v>209</v>
      </c>
      <c r="Q8" s="722"/>
      <c r="R8" s="722"/>
      <c r="S8" s="663" t="s">
        <v>25</v>
      </c>
      <c r="T8" s="663" t="s">
        <v>23</v>
      </c>
      <c r="U8" s="663" t="s">
        <v>131</v>
      </c>
      <c r="V8" s="664" t="s">
        <v>132</v>
      </c>
      <c r="W8" s="664" t="s">
        <v>133</v>
      </c>
      <c r="X8" s="664" t="s">
        <v>198</v>
      </c>
      <c r="Y8" s="722"/>
      <c r="Z8" s="722"/>
      <c r="AA8" s="722"/>
      <c r="AB8" s="722"/>
      <c r="AC8" s="722"/>
      <c r="AD8" s="663" t="s">
        <v>26</v>
      </c>
      <c r="AE8" s="663" t="s">
        <v>27</v>
      </c>
      <c r="AF8" s="663" t="s">
        <v>28</v>
      </c>
    </row>
    <row r="9" spans="1:32" s="42" customFormat="1" ht="52.5">
      <c r="A9" s="359" t="s">
        <v>3628</v>
      </c>
      <c r="B9" s="385">
        <v>1423</v>
      </c>
      <c r="C9" s="385">
        <v>20503</v>
      </c>
      <c r="D9" s="64">
        <f>C9/H9/3.65</f>
        <v>75.908922621251392</v>
      </c>
      <c r="E9" s="386">
        <v>70</v>
      </c>
      <c r="F9" s="386">
        <v>4</v>
      </c>
      <c r="G9" s="387">
        <v>0</v>
      </c>
      <c r="H9" s="69">
        <f>SUM(E9:G9)</f>
        <v>74</v>
      </c>
      <c r="I9" s="386">
        <v>15</v>
      </c>
      <c r="J9" s="386">
        <v>4</v>
      </c>
      <c r="K9" s="386">
        <v>11</v>
      </c>
      <c r="L9" s="390">
        <v>14</v>
      </c>
      <c r="M9" s="390"/>
      <c r="N9" s="390"/>
      <c r="O9" s="390"/>
      <c r="P9" s="66">
        <f>SUM(L9:O9)</f>
        <v>14</v>
      </c>
      <c r="Q9" s="74">
        <f>I9-P9</f>
        <v>1</v>
      </c>
      <c r="R9" s="392">
        <v>35</v>
      </c>
      <c r="S9" s="393">
        <v>46</v>
      </c>
      <c r="T9" s="394"/>
      <c r="U9" s="394"/>
      <c r="V9" s="394"/>
      <c r="W9" s="394"/>
      <c r="X9" s="66">
        <f>SUM(S9:W9)</f>
        <v>46</v>
      </c>
      <c r="Y9" s="74">
        <f>R9-X9</f>
        <v>-11</v>
      </c>
      <c r="Z9" s="392"/>
      <c r="AA9" s="65"/>
      <c r="AB9" s="65"/>
      <c r="AC9" s="74">
        <f t="shared" ref="AC9:AC16" si="0">Z9-(AA9+AB9)</f>
        <v>0</v>
      </c>
      <c r="AD9" s="392"/>
      <c r="AE9" s="392"/>
      <c r="AF9" s="392"/>
    </row>
    <row r="10" spans="1:32" s="42" customFormat="1" ht="42">
      <c r="A10" s="359" t="s">
        <v>1887</v>
      </c>
      <c r="B10" s="385">
        <v>1224</v>
      </c>
      <c r="C10" s="385">
        <v>17284</v>
      </c>
      <c r="D10" s="64">
        <f t="shared" ref="D10:D13" si="1">C10/H10/3.65</f>
        <v>76.376491383119742</v>
      </c>
      <c r="E10" s="386">
        <v>62</v>
      </c>
      <c r="F10" s="386">
        <v>0</v>
      </c>
      <c r="G10" s="386">
        <v>0</v>
      </c>
      <c r="H10" s="69">
        <f t="shared" ref="H10:H16" si="2">SUM(E10:G10)</f>
        <v>62</v>
      </c>
      <c r="I10" s="386">
        <v>10</v>
      </c>
      <c r="J10" s="386">
        <v>3</v>
      </c>
      <c r="K10" s="386">
        <v>7</v>
      </c>
      <c r="L10" s="390">
        <v>12</v>
      </c>
      <c r="M10" s="390"/>
      <c r="N10" s="390"/>
      <c r="O10" s="390"/>
      <c r="P10" s="66">
        <f t="shared" ref="P10:P16" si="3">SUM(L10:O10)</f>
        <v>12</v>
      </c>
      <c r="Q10" s="74">
        <f t="shared" ref="Q10:Q15" si="4">I10-P10</f>
        <v>-2</v>
      </c>
      <c r="R10" s="392">
        <v>22</v>
      </c>
      <c r="S10" s="393">
        <v>30</v>
      </c>
      <c r="T10" s="394"/>
      <c r="U10" s="394"/>
      <c r="V10" s="394"/>
      <c r="W10" s="394"/>
      <c r="X10" s="66">
        <f t="shared" ref="X10:X16" si="5">SUM(S10:W10)</f>
        <v>30</v>
      </c>
      <c r="Y10" s="74">
        <f t="shared" ref="Y10:Y16" si="6">R10-X10</f>
        <v>-8</v>
      </c>
      <c r="Z10" s="392"/>
      <c r="AA10" s="65"/>
      <c r="AB10" s="65"/>
      <c r="AC10" s="74">
        <f t="shared" si="0"/>
        <v>0</v>
      </c>
      <c r="AD10" s="392"/>
      <c r="AE10" s="392"/>
      <c r="AF10" s="392"/>
    </row>
    <row r="11" spans="1:32" s="42" customFormat="1" ht="31.5">
      <c r="A11" s="359" t="s">
        <v>1888</v>
      </c>
      <c r="B11" s="385">
        <v>978</v>
      </c>
      <c r="C11" s="385">
        <v>10088</v>
      </c>
      <c r="D11" s="64">
        <f t="shared" si="1"/>
        <v>62.814445828144464</v>
      </c>
      <c r="E11" s="386">
        <v>29</v>
      </c>
      <c r="F11" s="386">
        <v>10</v>
      </c>
      <c r="G11" s="386">
        <v>5</v>
      </c>
      <c r="H11" s="69">
        <f t="shared" si="2"/>
        <v>44</v>
      </c>
      <c r="I11" s="386">
        <v>22</v>
      </c>
      <c r="J11" s="386">
        <v>6</v>
      </c>
      <c r="K11" s="386">
        <v>16</v>
      </c>
      <c r="L11" s="390">
        <v>5</v>
      </c>
      <c r="M11" s="390">
        <v>7</v>
      </c>
      <c r="N11" s="390">
        <v>5</v>
      </c>
      <c r="O11" s="390"/>
      <c r="P11" s="66">
        <f t="shared" si="3"/>
        <v>17</v>
      </c>
      <c r="Q11" s="74">
        <f t="shared" si="4"/>
        <v>5</v>
      </c>
      <c r="R11" s="392">
        <v>66</v>
      </c>
      <c r="S11" s="393">
        <v>16</v>
      </c>
      <c r="T11" s="394">
        <v>33</v>
      </c>
      <c r="U11" s="394">
        <v>2</v>
      </c>
      <c r="V11" s="394"/>
      <c r="W11" s="394"/>
      <c r="X11" s="66">
        <f t="shared" si="5"/>
        <v>51</v>
      </c>
      <c r="Y11" s="74">
        <f t="shared" si="6"/>
        <v>15</v>
      </c>
      <c r="Z11" s="392">
        <v>1</v>
      </c>
      <c r="AA11" s="65">
        <v>2</v>
      </c>
      <c r="AB11" s="65"/>
      <c r="AC11" s="74">
        <f t="shared" si="0"/>
        <v>-1</v>
      </c>
      <c r="AD11" s="392"/>
      <c r="AE11" s="392"/>
      <c r="AF11" s="392"/>
    </row>
    <row r="12" spans="1:32" s="42" customFormat="1" ht="31.5">
      <c r="A12" s="359" t="s">
        <v>1889</v>
      </c>
      <c r="B12" s="385">
        <v>2392</v>
      </c>
      <c r="C12" s="385">
        <v>26725</v>
      </c>
      <c r="D12" s="64">
        <f t="shared" si="1"/>
        <v>89.291680588038759</v>
      </c>
      <c r="E12" s="386">
        <v>82</v>
      </c>
      <c r="F12" s="386">
        <v>0</v>
      </c>
      <c r="G12" s="386">
        <v>0</v>
      </c>
      <c r="H12" s="69">
        <f t="shared" si="2"/>
        <v>82</v>
      </c>
      <c r="I12" s="386">
        <v>18</v>
      </c>
      <c r="J12" s="386">
        <v>4</v>
      </c>
      <c r="K12" s="386">
        <v>14</v>
      </c>
      <c r="L12" s="390">
        <v>14</v>
      </c>
      <c r="M12" s="390"/>
      <c r="N12" s="390"/>
      <c r="O12" s="390"/>
      <c r="P12" s="66">
        <f t="shared" si="3"/>
        <v>14</v>
      </c>
      <c r="Q12" s="74">
        <f t="shared" si="4"/>
        <v>4</v>
      </c>
      <c r="R12" s="392">
        <v>43</v>
      </c>
      <c r="S12" s="393">
        <v>45</v>
      </c>
      <c r="T12" s="394"/>
      <c r="U12" s="394"/>
      <c r="V12" s="394"/>
      <c r="W12" s="394"/>
      <c r="X12" s="66">
        <f t="shared" si="5"/>
        <v>45</v>
      </c>
      <c r="Y12" s="74">
        <f t="shared" si="6"/>
        <v>-2</v>
      </c>
      <c r="Z12" s="392"/>
      <c r="AA12" s="65"/>
      <c r="AB12" s="65"/>
      <c r="AC12" s="74">
        <f t="shared" si="0"/>
        <v>0</v>
      </c>
      <c r="AD12" s="392"/>
      <c r="AE12" s="392"/>
      <c r="AF12" s="392"/>
    </row>
    <row r="13" spans="1:32" s="42" customFormat="1" ht="31.5">
      <c r="A13" s="359" t="s">
        <v>1890</v>
      </c>
      <c r="B13" s="385">
        <v>1256</v>
      </c>
      <c r="C13" s="385">
        <v>12032</v>
      </c>
      <c r="D13" s="64">
        <f t="shared" si="1"/>
        <v>65.92876712328767</v>
      </c>
      <c r="E13" s="386">
        <v>36</v>
      </c>
      <c r="F13" s="386">
        <v>7</v>
      </c>
      <c r="G13" s="386">
        <v>7</v>
      </c>
      <c r="H13" s="69">
        <f t="shared" si="2"/>
        <v>50</v>
      </c>
      <c r="I13" s="386">
        <v>11</v>
      </c>
      <c r="J13" s="386">
        <v>2</v>
      </c>
      <c r="K13" s="386">
        <v>9</v>
      </c>
      <c r="L13" s="390">
        <v>14</v>
      </c>
      <c r="M13" s="390">
        <v>4</v>
      </c>
      <c r="N13" s="390"/>
      <c r="O13" s="390"/>
      <c r="P13" s="66">
        <f t="shared" si="3"/>
        <v>18</v>
      </c>
      <c r="Q13" s="74">
        <f t="shared" si="4"/>
        <v>-7</v>
      </c>
      <c r="R13" s="392">
        <v>43</v>
      </c>
      <c r="S13" s="393">
        <v>53</v>
      </c>
      <c r="T13" s="394"/>
      <c r="U13" s="394"/>
      <c r="V13" s="394"/>
      <c r="W13" s="394"/>
      <c r="X13" s="66">
        <f t="shared" si="5"/>
        <v>53</v>
      </c>
      <c r="Y13" s="74">
        <f t="shared" si="6"/>
        <v>-10</v>
      </c>
      <c r="Z13" s="392"/>
      <c r="AA13" s="65"/>
      <c r="AB13" s="65"/>
      <c r="AC13" s="74">
        <f t="shared" si="0"/>
        <v>0</v>
      </c>
      <c r="AD13" s="392"/>
      <c r="AE13" s="392"/>
      <c r="AF13" s="392"/>
    </row>
    <row r="14" spans="1:32" s="42" customFormat="1" ht="63">
      <c r="A14" s="359" t="s">
        <v>3629</v>
      </c>
      <c r="B14" s="385"/>
      <c r="C14" s="385"/>
      <c r="D14" s="64"/>
      <c r="E14" s="65"/>
      <c r="F14" s="65"/>
      <c r="G14" s="65"/>
      <c r="H14" s="69">
        <f t="shared" si="2"/>
        <v>0</v>
      </c>
      <c r="I14" s="389">
        <v>3</v>
      </c>
      <c r="J14" s="389"/>
      <c r="K14" s="389">
        <v>3</v>
      </c>
      <c r="L14" s="390">
        <v>3</v>
      </c>
      <c r="M14" s="390"/>
      <c r="N14" s="390"/>
      <c r="O14" s="390"/>
      <c r="P14" s="66">
        <f t="shared" si="3"/>
        <v>3</v>
      </c>
      <c r="Q14" s="74">
        <f t="shared" si="4"/>
        <v>0</v>
      </c>
      <c r="R14" s="392">
        <v>25</v>
      </c>
      <c r="S14" s="393">
        <v>12</v>
      </c>
      <c r="T14" s="394"/>
      <c r="U14" s="394"/>
      <c r="V14" s="394"/>
      <c r="W14" s="394"/>
      <c r="X14" s="66">
        <f t="shared" si="5"/>
        <v>12</v>
      </c>
      <c r="Y14" s="74">
        <f t="shared" si="6"/>
        <v>13</v>
      </c>
      <c r="Z14" s="392"/>
      <c r="AA14" s="65"/>
      <c r="AB14" s="65"/>
      <c r="AC14" s="74">
        <f t="shared" si="0"/>
        <v>0</v>
      </c>
      <c r="AD14" s="392"/>
      <c r="AE14" s="392"/>
      <c r="AF14" s="392"/>
    </row>
    <row r="15" spans="1:32" s="42" customFormat="1" ht="63">
      <c r="A15" s="359" t="s">
        <v>3630</v>
      </c>
      <c r="B15" s="385"/>
      <c r="C15" s="385"/>
      <c r="D15" s="64"/>
      <c r="E15" s="65"/>
      <c r="F15" s="65"/>
      <c r="G15" s="65"/>
      <c r="H15" s="69">
        <f t="shared" si="2"/>
        <v>0</v>
      </c>
      <c r="I15" s="389">
        <v>4</v>
      </c>
      <c r="J15" s="389"/>
      <c r="K15" s="389">
        <v>4</v>
      </c>
      <c r="L15" s="390">
        <v>10</v>
      </c>
      <c r="M15" s="390"/>
      <c r="N15" s="390"/>
      <c r="O15" s="390"/>
      <c r="P15" s="66">
        <f t="shared" si="3"/>
        <v>10</v>
      </c>
      <c r="Q15" s="74">
        <f t="shared" si="4"/>
        <v>-6</v>
      </c>
      <c r="R15" s="392">
        <v>13</v>
      </c>
      <c r="S15" s="393">
        <v>30</v>
      </c>
      <c r="T15" s="394"/>
      <c r="U15" s="394"/>
      <c r="V15" s="394"/>
      <c r="W15" s="394"/>
      <c r="X15" s="66">
        <f t="shared" si="5"/>
        <v>30</v>
      </c>
      <c r="Y15" s="74">
        <f t="shared" si="6"/>
        <v>-17</v>
      </c>
      <c r="Z15" s="392"/>
      <c r="AA15" s="65"/>
      <c r="AB15" s="65"/>
      <c r="AC15" s="74">
        <f t="shared" si="0"/>
        <v>0</v>
      </c>
      <c r="AD15" s="392"/>
      <c r="AE15" s="392"/>
      <c r="AF15" s="392"/>
    </row>
    <row r="16" spans="1:32" ht="34.15" customHeight="1">
      <c r="A16" s="201"/>
      <c r="B16" s="388">
        <f>SUM(B9:B15)</f>
        <v>7273</v>
      </c>
      <c r="C16" s="388">
        <f>SUM(C9:C15)</f>
        <v>86632</v>
      </c>
      <c r="D16" s="69">
        <f>C16/H16/3.65</f>
        <v>76.073059360730596</v>
      </c>
      <c r="E16" s="69">
        <f>SUM(E9:E15)</f>
        <v>279</v>
      </c>
      <c r="F16" s="69">
        <f>SUM(F9:F15)</f>
        <v>21</v>
      </c>
      <c r="G16" s="69">
        <f>SUM(G9:G15)</f>
        <v>12</v>
      </c>
      <c r="H16" s="69">
        <f t="shared" si="2"/>
        <v>312</v>
      </c>
      <c r="I16" s="69">
        <f t="shared" ref="I16:O16" si="7">SUM(I9:I15)</f>
        <v>83</v>
      </c>
      <c r="J16" s="69">
        <f t="shared" si="7"/>
        <v>19</v>
      </c>
      <c r="K16" s="69">
        <f t="shared" si="7"/>
        <v>64</v>
      </c>
      <c r="L16" s="69">
        <f t="shared" si="7"/>
        <v>72</v>
      </c>
      <c r="M16" s="69">
        <f t="shared" si="7"/>
        <v>11</v>
      </c>
      <c r="N16" s="69">
        <f t="shared" si="7"/>
        <v>5</v>
      </c>
      <c r="O16" s="69">
        <f t="shared" si="7"/>
        <v>0</v>
      </c>
      <c r="P16" s="66">
        <f t="shared" si="3"/>
        <v>88</v>
      </c>
      <c r="Q16" s="391">
        <f>I16-P16</f>
        <v>-5</v>
      </c>
      <c r="R16" s="69">
        <f t="shared" ref="R16:W16" si="8">SUM(R9:R15)</f>
        <v>247</v>
      </c>
      <c r="S16" s="69">
        <f t="shared" si="8"/>
        <v>232</v>
      </c>
      <c r="T16" s="69">
        <f t="shared" si="8"/>
        <v>33</v>
      </c>
      <c r="U16" s="69">
        <f t="shared" si="8"/>
        <v>2</v>
      </c>
      <c r="V16" s="69">
        <f t="shared" si="8"/>
        <v>0</v>
      </c>
      <c r="W16" s="69">
        <f t="shared" si="8"/>
        <v>0</v>
      </c>
      <c r="X16" s="66">
        <f t="shared" si="5"/>
        <v>267</v>
      </c>
      <c r="Y16" s="391">
        <f t="shared" si="6"/>
        <v>-20</v>
      </c>
      <c r="Z16" s="69">
        <f>SUM(Z9:Z15)</f>
        <v>1</v>
      </c>
      <c r="AA16" s="69">
        <f>SUM(AA9:AA15)</f>
        <v>2</v>
      </c>
      <c r="AB16" s="69">
        <f>SUM(AB9:AB15)</f>
        <v>0</v>
      </c>
      <c r="AC16" s="199">
        <f t="shared" si="0"/>
        <v>-1</v>
      </c>
      <c r="AD16" s="69">
        <f>SUM(AD9:AD15)</f>
        <v>0</v>
      </c>
      <c r="AE16" s="69">
        <f>SUM(AE9:AE15)</f>
        <v>0</v>
      </c>
      <c r="AF16" s="69">
        <f>SUM(AF9:AF15)</f>
        <v>0</v>
      </c>
    </row>
    <row r="17" spans="1:20">
      <c r="A17" s="22"/>
      <c r="B17" s="22"/>
      <c r="C17" s="22"/>
      <c r="D17" s="22"/>
      <c r="E17" s="22"/>
      <c r="F17" s="22"/>
      <c r="G17" s="19"/>
      <c r="H17" s="19"/>
      <c r="L17" s="21"/>
      <c r="M17" s="21"/>
      <c r="N17" s="21"/>
      <c r="O17" s="43"/>
      <c r="R17" s="21"/>
      <c r="S17" s="21"/>
      <c r="T17" s="43"/>
    </row>
    <row r="18" spans="1:20">
      <c r="A18" s="22"/>
      <c r="B18" s="22"/>
      <c r="C18" s="22"/>
      <c r="D18" s="22"/>
      <c r="E18" s="22"/>
      <c r="F18" s="22"/>
      <c r="G18" s="19"/>
      <c r="H18" s="19"/>
      <c r="L18" s="21"/>
      <c r="M18" s="21"/>
      <c r="N18" s="21"/>
      <c r="O18" s="43"/>
      <c r="R18" s="21"/>
      <c r="S18" s="21"/>
      <c r="T18" s="43"/>
    </row>
    <row r="19" spans="1:20">
      <c r="A19" s="23"/>
      <c r="B19" s="23"/>
      <c r="C19" s="23"/>
      <c r="D19" s="23"/>
      <c r="E19" s="23"/>
      <c r="F19" s="23"/>
      <c r="G19" s="24"/>
      <c r="H19" s="24"/>
      <c r="L19" s="25"/>
      <c r="M19" s="25"/>
      <c r="N19" s="25"/>
      <c r="O19" s="44"/>
      <c r="R19" s="25"/>
      <c r="S19" s="25"/>
      <c r="T19" s="44"/>
    </row>
    <row r="20" spans="1:20">
      <c r="A20" s="23"/>
      <c r="B20" s="23"/>
      <c r="C20" s="23"/>
      <c r="D20" s="23"/>
      <c r="E20" s="23"/>
      <c r="F20" s="23"/>
      <c r="G20" s="24"/>
      <c r="H20" s="24"/>
      <c r="L20" s="25"/>
      <c r="M20" s="25"/>
      <c r="N20" s="25"/>
      <c r="O20" s="44"/>
      <c r="R20" s="25"/>
      <c r="S20" s="25"/>
      <c r="T20" s="44"/>
    </row>
    <row r="21" spans="1:20">
      <c r="A21" s="23"/>
      <c r="B21" s="23"/>
      <c r="C21" s="23"/>
      <c r="D21" s="23"/>
      <c r="E21" s="23"/>
      <c r="F21" s="23"/>
      <c r="G21" s="24"/>
      <c r="H21" s="24"/>
      <c r="L21" s="25"/>
      <c r="M21" s="25"/>
      <c r="N21" s="25"/>
      <c r="O21" s="44"/>
      <c r="R21" s="25"/>
      <c r="S21" s="25"/>
      <c r="T21" s="44"/>
    </row>
    <row r="22" spans="1:20">
      <c r="A22" s="23"/>
      <c r="B22" s="23"/>
      <c r="C22" s="23"/>
      <c r="D22" s="23"/>
      <c r="E22" s="23"/>
      <c r="F22" s="23"/>
      <c r="G22" s="24"/>
      <c r="H22" s="24"/>
      <c r="L22" s="25"/>
      <c r="M22" s="25"/>
      <c r="N22" s="25"/>
      <c r="O22" s="44"/>
      <c r="R22" s="25"/>
      <c r="S22" s="25"/>
      <c r="T22" s="44"/>
    </row>
    <row r="23" spans="1:20">
      <c r="A23" s="26"/>
      <c r="B23" s="26"/>
      <c r="C23" s="26"/>
      <c r="D23" s="26"/>
      <c r="E23" s="26"/>
      <c r="F23" s="26"/>
    </row>
    <row r="24" spans="1:20">
      <c r="A24" s="26"/>
      <c r="B24" s="26"/>
      <c r="C24" s="26"/>
      <c r="D24" s="26"/>
      <c r="E24" s="26"/>
      <c r="F24" s="26"/>
    </row>
    <row r="25" spans="1:20">
      <c r="A25" s="26"/>
      <c r="B25" s="26"/>
      <c r="C25" s="26"/>
      <c r="D25" s="26"/>
      <c r="E25" s="26"/>
      <c r="F25" s="26"/>
    </row>
    <row r="26" spans="1:20">
      <c r="A26" s="26"/>
      <c r="B26" s="26"/>
      <c r="C26" s="26"/>
      <c r="D26" s="26"/>
      <c r="E26" s="26"/>
      <c r="F26" s="26"/>
    </row>
    <row r="27" spans="1:20">
      <c r="A27" s="26"/>
      <c r="B27" s="26"/>
      <c r="C27" s="26"/>
      <c r="D27" s="26"/>
      <c r="E27" s="26"/>
      <c r="F27" s="26"/>
    </row>
  </sheetData>
  <mergeCells count="29">
    <mergeCell ref="A1:E1"/>
    <mergeCell ref="A2:E2"/>
    <mergeCell ref="A3:E3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K7:K8"/>
    <mergeCell ref="AD6:AF7"/>
    <mergeCell ref="AA7:AA8"/>
    <mergeCell ref="AB7:AB8"/>
    <mergeCell ref="Y7:Y8"/>
    <mergeCell ref="Z7:Z8"/>
    <mergeCell ref="AC7:AC8"/>
    <mergeCell ref="F2:H2"/>
    <mergeCell ref="F3:J3"/>
    <mergeCell ref="A4:E4"/>
    <mergeCell ref="J7:J8"/>
    <mergeCell ref="H7:H8"/>
    <mergeCell ref="E6:H6"/>
  </mergeCells>
  <phoneticPr fontId="14" type="noConversion"/>
  <printOptions horizontalCentered="1"/>
  <pageMargins left="0.23622047244094499" right="0.23622047244094499" top="0.35433070866141703" bottom="0.35433070866141703" header="0.31496062992126" footer="0.31496062992126"/>
  <pageSetup paperSize="9" scale="97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78"/>
  <sheetViews>
    <sheetView showGridLines="0" view="pageBreakPreview" zoomScaleNormal="115" zoomScaleSheetLayoutView="100" workbookViewId="0">
      <selection activeCell="AM10" sqref="AM10"/>
    </sheetView>
  </sheetViews>
  <sheetFormatPr defaultColWidth="9.140625" defaultRowHeight="12.75"/>
  <cols>
    <col min="1" max="1" width="11.140625" style="11" customWidth="1"/>
    <col min="2" max="2" width="59.5703125" style="11" customWidth="1"/>
    <col min="3" max="3" width="14.28515625" style="11" customWidth="1"/>
    <col min="4" max="8" width="12" style="11" customWidth="1"/>
    <col min="9" max="9" width="12" style="11" bestFit="1" customWidth="1"/>
    <col min="10" max="11" width="8" style="11" bestFit="1" customWidth="1"/>
    <col min="12" max="13" width="8" style="12" bestFit="1" customWidth="1"/>
    <col min="14" max="15" width="8" style="11" bestFit="1" customWidth="1"/>
    <col min="16" max="17" width="8" style="12" bestFit="1" customWidth="1"/>
    <col min="18" max="16384" width="9.140625" style="12"/>
  </cols>
  <sheetData>
    <row r="1" spans="1:18" s="31" customFormat="1" ht="15.75">
      <c r="A1" s="686"/>
      <c r="B1" s="687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3"/>
      <c r="H1" s="175"/>
      <c r="P1" s="15"/>
      <c r="Q1" s="15"/>
      <c r="R1" s="33"/>
    </row>
    <row r="2" spans="1:18" s="31" customFormat="1" ht="15.75">
      <c r="A2" s="686"/>
      <c r="B2" s="687" t="s">
        <v>193</v>
      </c>
      <c r="C2" s="706">
        <f>Kadar.ode.!F2</f>
        <v>8042462</v>
      </c>
      <c r="D2" s="173"/>
      <c r="E2" s="173"/>
      <c r="F2" s="173"/>
      <c r="G2" s="173"/>
      <c r="H2" s="175"/>
      <c r="P2" s="15"/>
      <c r="Q2" s="15"/>
      <c r="R2" s="33"/>
    </row>
    <row r="3" spans="1:18" s="31" customFormat="1" ht="15.75">
      <c r="A3" s="686"/>
      <c r="B3" s="687"/>
      <c r="C3" s="171"/>
      <c r="D3" s="173"/>
      <c r="E3" s="173"/>
      <c r="F3" s="409">
        <v>7505000</v>
      </c>
      <c r="H3" s="175"/>
      <c r="P3" s="15"/>
      <c r="Q3" s="15"/>
      <c r="R3" s="33"/>
    </row>
    <row r="4" spans="1:18" s="31" customFormat="1" ht="15.75">
      <c r="A4" s="686"/>
      <c r="B4" s="687" t="s">
        <v>1836</v>
      </c>
      <c r="C4" s="704" t="s">
        <v>296</v>
      </c>
      <c r="D4" s="174"/>
      <c r="E4" s="174"/>
      <c r="F4" s="174"/>
      <c r="G4" s="174"/>
      <c r="H4" s="176"/>
      <c r="P4" s="15"/>
      <c r="Q4" s="15"/>
    </row>
    <row r="5" spans="1:18" s="31" customFormat="1" ht="15.75">
      <c r="A5" s="34"/>
      <c r="B5" s="34"/>
      <c r="C5" s="34"/>
      <c r="D5" s="34"/>
      <c r="E5" s="34"/>
      <c r="F5" s="34"/>
      <c r="G5" s="34"/>
      <c r="H5" s="30"/>
      <c r="I5" s="30"/>
      <c r="J5" s="30"/>
      <c r="K5" s="30"/>
      <c r="N5" s="30"/>
      <c r="O5" s="30"/>
      <c r="P5" s="15"/>
      <c r="Q5" s="15"/>
    </row>
    <row r="6" spans="1:18" s="31" customFormat="1" ht="12.75" customHeight="1">
      <c r="A6" s="795" t="s">
        <v>53</v>
      </c>
      <c r="B6" s="795" t="s">
        <v>242</v>
      </c>
      <c r="C6" s="795" t="s">
        <v>335</v>
      </c>
      <c r="D6" s="795" t="s">
        <v>1868</v>
      </c>
      <c r="E6" s="796" t="s">
        <v>88</v>
      </c>
      <c r="F6" s="796"/>
      <c r="G6" s="796"/>
      <c r="H6" s="796"/>
    </row>
    <row r="7" spans="1:18" s="35" customFormat="1" ht="12.75" customHeight="1">
      <c r="A7" s="795"/>
      <c r="B7" s="795"/>
      <c r="C7" s="795"/>
      <c r="D7" s="795"/>
      <c r="E7" s="795" t="s">
        <v>1844</v>
      </c>
      <c r="F7" s="795"/>
      <c r="G7" s="795" t="s">
        <v>1883</v>
      </c>
      <c r="H7" s="795"/>
    </row>
    <row r="8" spans="1:18" s="35" customFormat="1" ht="22.5">
      <c r="A8" s="795"/>
      <c r="B8" s="795"/>
      <c r="C8" s="795"/>
      <c r="D8" s="795"/>
      <c r="E8" s="564" t="s">
        <v>15</v>
      </c>
      <c r="F8" s="564" t="s">
        <v>50</v>
      </c>
      <c r="G8" s="564" t="s">
        <v>15</v>
      </c>
      <c r="H8" s="564" t="s">
        <v>50</v>
      </c>
    </row>
    <row r="9" spans="1:18" s="35" customFormat="1" ht="34.9" customHeight="1">
      <c r="A9" s="230"/>
      <c r="B9" s="792" t="s">
        <v>1870</v>
      </c>
      <c r="C9" s="793"/>
      <c r="D9" s="793"/>
      <c r="E9" s="793"/>
      <c r="F9" s="793"/>
      <c r="G9" s="793"/>
      <c r="H9" s="794"/>
    </row>
    <row r="10" spans="1:18" s="35" customFormat="1">
      <c r="A10" s="138" t="s">
        <v>1854</v>
      </c>
      <c r="B10" s="320" t="s">
        <v>264</v>
      </c>
      <c r="C10" s="138" t="s">
        <v>1869</v>
      </c>
      <c r="D10" s="505">
        <v>5889.37</v>
      </c>
      <c r="E10" s="502"/>
      <c r="F10" s="502">
        <f t="shared" ref="F10:F16" si="0">D10*E10</f>
        <v>0</v>
      </c>
      <c r="G10" s="503"/>
      <c r="H10" s="502">
        <f t="shared" ref="H10:H16" si="1">D10*G10</f>
        <v>0</v>
      </c>
    </row>
    <row r="11" spans="1:18" s="35" customFormat="1">
      <c r="A11" s="138" t="s">
        <v>1855</v>
      </c>
      <c r="B11" s="320" t="s">
        <v>1856</v>
      </c>
      <c r="C11" s="138" t="s">
        <v>1869</v>
      </c>
      <c r="D11" s="505">
        <v>5889.37</v>
      </c>
      <c r="E11" s="502">
        <v>15</v>
      </c>
      <c r="F11" s="502">
        <f t="shared" si="0"/>
        <v>88340.55</v>
      </c>
      <c r="G11" s="502">
        <v>15</v>
      </c>
      <c r="H11" s="504">
        <f t="shared" si="1"/>
        <v>88340.55</v>
      </c>
    </row>
    <row r="12" spans="1:18" s="35" customFormat="1">
      <c r="A12" s="138" t="s">
        <v>1857</v>
      </c>
      <c r="B12" s="320" t="s">
        <v>1858</v>
      </c>
      <c r="C12" s="138" t="s">
        <v>1869</v>
      </c>
      <c r="D12" s="505">
        <v>7067.24</v>
      </c>
      <c r="E12" s="502">
        <v>804</v>
      </c>
      <c r="F12" s="502">
        <f t="shared" si="0"/>
        <v>5682060.96</v>
      </c>
      <c r="G12" s="502">
        <v>667</v>
      </c>
      <c r="H12" s="504">
        <f t="shared" si="1"/>
        <v>4713849.08</v>
      </c>
      <c r="I12" s="411"/>
    </row>
    <row r="13" spans="1:18" s="35" customFormat="1">
      <c r="A13" s="138" t="s">
        <v>1859</v>
      </c>
      <c r="B13" s="320" t="s">
        <v>1860</v>
      </c>
      <c r="C13" s="138" t="s">
        <v>1869</v>
      </c>
      <c r="D13" s="505">
        <v>3121.37</v>
      </c>
      <c r="E13" s="502">
        <v>811</v>
      </c>
      <c r="F13" s="502">
        <f t="shared" si="0"/>
        <v>2531431.0699999998</v>
      </c>
      <c r="G13" s="502">
        <v>668</v>
      </c>
      <c r="H13" s="504">
        <f t="shared" si="1"/>
        <v>2085075.16</v>
      </c>
    </row>
    <row r="14" spans="1:18" s="35" customFormat="1">
      <c r="A14" s="138" t="s">
        <v>1861</v>
      </c>
      <c r="B14" s="320" t="s">
        <v>1862</v>
      </c>
      <c r="C14" s="138" t="s">
        <v>1869</v>
      </c>
      <c r="D14" s="505">
        <v>3710.3</v>
      </c>
      <c r="E14" s="502">
        <v>164</v>
      </c>
      <c r="F14" s="502">
        <f t="shared" si="0"/>
        <v>608489.20000000007</v>
      </c>
      <c r="G14" s="502">
        <v>149</v>
      </c>
      <c r="H14" s="504">
        <f t="shared" si="1"/>
        <v>552834.70000000007</v>
      </c>
    </row>
    <row r="15" spans="1:18" s="35" customFormat="1">
      <c r="A15" s="138" t="s">
        <v>1863</v>
      </c>
      <c r="B15" s="320" t="s">
        <v>288</v>
      </c>
      <c r="C15" s="138" t="s">
        <v>1869</v>
      </c>
      <c r="D15" s="505">
        <v>2179.0700000000002</v>
      </c>
      <c r="E15" s="502">
        <v>10</v>
      </c>
      <c r="F15" s="502">
        <f t="shared" si="0"/>
        <v>21790.7</v>
      </c>
      <c r="G15" s="502">
        <v>8</v>
      </c>
      <c r="H15" s="504">
        <f t="shared" si="1"/>
        <v>17432.560000000001</v>
      </c>
    </row>
    <row r="16" spans="1:18" s="35" customFormat="1">
      <c r="A16" s="138" t="s">
        <v>1864</v>
      </c>
      <c r="B16" s="320" t="s">
        <v>1865</v>
      </c>
      <c r="C16" s="138" t="s">
        <v>1869</v>
      </c>
      <c r="D16" s="505">
        <v>1177.8699999999999</v>
      </c>
      <c r="E16" s="502">
        <v>6</v>
      </c>
      <c r="F16" s="502">
        <f t="shared" si="0"/>
        <v>7067.2199999999993</v>
      </c>
      <c r="G16" s="502">
        <v>6</v>
      </c>
      <c r="H16" s="504">
        <f t="shared" si="1"/>
        <v>7067.2199999999993</v>
      </c>
    </row>
    <row r="17" spans="1:8" s="35" customFormat="1">
      <c r="A17" s="138" t="s">
        <v>1866</v>
      </c>
      <c r="B17" s="320" t="s">
        <v>1867</v>
      </c>
      <c r="C17" s="138" t="s">
        <v>1869</v>
      </c>
      <c r="D17" s="505">
        <v>1177.8699999999999</v>
      </c>
      <c r="E17" s="502"/>
      <c r="F17" s="502">
        <f t="shared" ref="F17:F45" si="2">D17*E17</f>
        <v>0</v>
      </c>
      <c r="G17" s="503"/>
      <c r="H17" s="504">
        <f t="shared" ref="H17:H45" si="3">D17*G17</f>
        <v>0</v>
      </c>
    </row>
    <row r="18" spans="1:8" s="35" customFormat="1" ht="37.9" customHeight="1">
      <c r="A18" s="230"/>
      <c r="B18" s="792" t="s">
        <v>1871</v>
      </c>
      <c r="C18" s="793"/>
      <c r="D18" s="793"/>
      <c r="E18" s="793"/>
      <c r="F18" s="793"/>
      <c r="G18" s="793"/>
      <c r="H18" s="794"/>
    </row>
    <row r="19" spans="1:8" s="13" customFormat="1">
      <c r="A19" s="138">
        <v>540100</v>
      </c>
      <c r="B19" s="186" t="s">
        <v>264</v>
      </c>
      <c r="C19" s="138" t="s">
        <v>265</v>
      </c>
      <c r="D19" s="505">
        <v>11.2</v>
      </c>
      <c r="E19" s="502"/>
      <c r="F19" s="502">
        <f t="shared" si="2"/>
        <v>0</v>
      </c>
      <c r="G19" s="502"/>
      <c r="H19" s="502">
        <f t="shared" si="3"/>
        <v>0</v>
      </c>
    </row>
    <row r="20" spans="1:8" s="13" customFormat="1">
      <c r="A20" s="138">
        <v>540101</v>
      </c>
      <c r="B20" s="186" t="s">
        <v>266</v>
      </c>
      <c r="C20" s="138" t="s">
        <v>265</v>
      </c>
      <c r="D20" s="505">
        <v>13.72</v>
      </c>
      <c r="E20" s="502"/>
      <c r="F20" s="502">
        <f t="shared" si="2"/>
        <v>0</v>
      </c>
      <c r="G20" s="502"/>
      <c r="H20" s="502">
        <f t="shared" si="3"/>
        <v>0</v>
      </c>
    </row>
    <row r="21" spans="1:8" s="13" customFormat="1">
      <c r="A21" s="138">
        <v>540102</v>
      </c>
      <c r="B21" s="186" t="s">
        <v>267</v>
      </c>
      <c r="C21" s="138" t="s">
        <v>265</v>
      </c>
      <c r="D21" s="505">
        <v>17.190000000000001</v>
      </c>
      <c r="E21" s="502"/>
      <c r="F21" s="502">
        <f t="shared" si="2"/>
        <v>0</v>
      </c>
      <c r="G21" s="502"/>
      <c r="H21" s="502">
        <f t="shared" si="3"/>
        <v>0</v>
      </c>
    </row>
    <row r="22" spans="1:8" s="13" customFormat="1">
      <c r="A22" s="138">
        <v>540103</v>
      </c>
      <c r="B22" s="186" t="s">
        <v>268</v>
      </c>
      <c r="C22" s="138" t="s">
        <v>265</v>
      </c>
      <c r="D22" s="505">
        <v>14.17</v>
      </c>
      <c r="E22" s="502"/>
      <c r="F22" s="502">
        <f t="shared" si="2"/>
        <v>0</v>
      </c>
      <c r="G22" s="502"/>
      <c r="H22" s="502">
        <f t="shared" si="3"/>
        <v>0</v>
      </c>
    </row>
    <row r="23" spans="1:8" s="13" customFormat="1">
      <c r="A23" s="138">
        <v>540104</v>
      </c>
      <c r="B23" s="186" t="s">
        <v>269</v>
      </c>
      <c r="C23" s="138" t="s">
        <v>265</v>
      </c>
      <c r="D23" s="505">
        <v>11.46</v>
      </c>
      <c r="E23" s="502"/>
      <c r="F23" s="502">
        <f t="shared" si="2"/>
        <v>0</v>
      </c>
      <c r="G23" s="502"/>
      <c r="H23" s="502">
        <f t="shared" si="3"/>
        <v>0</v>
      </c>
    </row>
    <row r="24" spans="1:8" s="13" customFormat="1">
      <c r="A24" s="138">
        <v>540105</v>
      </c>
      <c r="B24" s="186" t="s">
        <v>270</v>
      </c>
      <c r="C24" s="138" t="s">
        <v>265</v>
      </c>
      <c r="D24" s="505">
        <v>12.08</v>
      </c>
      <c r="E24" s="502"/>
      <c r="F24" s="502">
        <f t="shared" si="2"/>
        <v>0</v>
      </c>
      <c r="G24" s="502"/>
      <c r="H24" s="502">
        <f t="shared" si="3"/>
        <v>0</v>
      </c>
    </row>
    <row r="25" spans="1:8" s="13" customFormat="1">
      <c r="A25" s="138">
        <v>560100</v>
      </c>
      <c r="B25" s="186" t="s">
        <v>271</v>
      </c>
      <c r="C25" s="138" t="s">
        <v>265</v>
      </c>
      <c r="D25" s="505">
        <v>11.2</v>
      </c>
      <c r="E25" s="502">
        <v>800</v>
      </c>
      <c r="F25" s="502">
        <f t="shared" si="2"/>
        <v>8960</v>
      </c>
      <c r="G25" s="502">
        <v>0</v>
      </c>
      <c r="H25" s="502">
        <f t="shared" si="3"/>
        <v>0</v>
      </c>
    </row>
    <row r="26" spans="1:8" s="13" customFormat="1" ht="22.5">
      <c r="A26" s="138">
        <v>560101</v>
      </c>
      <c r="B26" s="186" t="s">
        <v>272</v>
      </c>
      <c r="C26" s="138" t="s">
        <v>265</v>
      </c>
      <c r="D26" s="505" t="s">
        <v>273</v>
      </c>
      <c r="E26" s="502"/>
      <c r="F26" s="502"/>
      <c r="G26" s="502"/>
      <c r="H26" s="502"/>
    </row>
    <row r="27" spans="1:8" s="13" customFormat="1">
      <c r="A27" s="138">
        <v>560200</v>
      </c>
      <c r="B27" s="186" t="s">
        <v>274</v>
      </c>
      <c r="C27" s="138" t="s">
        <v>265</v>
      </c>
      <c r="D27" s="505">
        <v>17.27</v>
      </c>
      <c r="E27" s="502"/>
      <c r="F27" s="502">
        <f t="shared" si="2"/>
        <v>0</v>
      </c>
      <c r="G27" s="502"/>
      <c r="H27" s="502">
        <f t="shared" si="3"/>
        <v>0</v>
      </c>
    </row>
    <row r="28" spans="1:8" s="13" customFormat="1">
      <c r="A28" s="138">
        <v>560800</v>
      </c>
      <c r="B28" s="186" t="s">
        <v>275</v>
      </c>
      <c r="C28" s="138" t="s">
        <v>265</v>
      </c>
      <c r="D28" s="505">
        <v>18.78</v>
      </c>
      <c r="E28" s="502"/>
      <c r="F28" s="502">
        <f t="shared" si="2"/>
        <v>0</v>
      </c>
      <c r="G28" s="502"/>
      <c r="H28" s="502">
        <f t="shared" si="3"/>
        <v>0</v>
      </c>
    </row>
    <row r="29" spans="1:8" s="13" customFormat="1">
      <c r="A29" s="408">
        <v>560300</v>
      </c>
      <c r="B29" s="186" t="s">
        <v>276</v>
      </c>
      <c r="C29" s="138" t="s">
        <v>265</v>
      </c>
      <c r="D29" s="505">
        <v>12.08</v>
      </c>
      <c r="E29" s="502">
        <v>108090</v>
      </c>
      <c r="F29" s="502">
        <f t="shared" si="2"/>
        <v>1305727.2</v>
      </c>
      <c r="G29" s="502">
        <v>0</v>
      </c>
      <c r="H29" s="502">
        <f t="shared" si="3"/>
        <v>0</v>
      </c>
    </row>
    <row r="30" spans="1:8" s="13" customFormat="1">
      <c r="A30" s="408">
        <v>560102</v>
      </c>
      <c r="B30" s="186" t="s">
        <v>277</v>
      </c>
      <c r="C30" s="138" t="s">
        <v>265</v>
      </c>
      <c r="D30" s="505">
        <v>19.89</v>
      </c>
      <c r="E30" s="502"/>
      <c r="F30" s="502">
        <f t="shared" si="2"/>
        <v>0</v>
      </c>
      <c r="G30" s="502"/>
      <c r="H30" s="502">
        <f t="shared" si="3"/>
        <v>0</v>
      </c>
    </row>
    <row r="31" spans="1:8" s="13" customFormat="1">
      <c r="A31" s="408">
        <v>560301</v>
      </c>
      <c r="B31" s="186" t="s">
        <v>278</v>
      </c>
      <c r="C31" s="138" t="s">
        <v>265</v>
      </c>
      <c r="D31" s="505">
        <v>13.31</v>
      </c>
      <c r="E31" s="502"/>
      <c r="F31" s="502">
        <f t="shared" si="2"/>
        <v>0</v>
      </c>
      <c r="G31" s="502"/>
      <c r="H31" s="502">
        <f t="shared" si="3"/>
        <v>0</v>
      </c>
    </row>
    <row r="32" spans="1:8" s="13" customFormat="1" ht="22.5">
      <c r="A32" s="138">
        <v>510110</v>
      </c>
      <c r="B32" s="186" t="s">
        <v>279</v>
      </c>
      <c r="C32" s="138" t="s">
        <v>52</v>
      </c>
      <c r="D32" s="505" t="s">
        <v>280</v>
      </c>
      <c r="E32" s="502"/>
      <c r="F32" s="502"/>
      <c r="G32" s="502"/>
      <c r="H32" s="502"/>
    </row>
    <row r="33" spans="1:8" s="13" customFormat="1">
      <c r="A33" s="138">
        <v>510200</v>
      </c>
      <c r="B33" s="186" t="s">
        <v>281</v>
      </c>
      <c r="C33" s="138" t="s">
        <v>265</v>
      </c>
      <c r="D33" s="505">
        <v>27.55</v>
      </c>
      <c r="E33" s="502">
        <v>38730</v>
      </c>
      <c r="F33" s="502">
        <f t="shared" si="2"/>
        <v>1067011.5</v>
      </c>
      <c r="G33" s="502">
        <v>0</v>
      </c>
      <c r="H33" s="502">
        <f t="shared" si="3"/>
        <v>0</v>
      </c>
    </row>
    <row r="34" spans="1:8" s="13" customFormat="1" ht="22.5">
      <c r="A34" s="138">
        <v>510299</v>
      </c>
      <c r="B34" s="186" t="s">
        <v>282</v>
      </c>
      <c r="C34" s="138" t="s">
        <v>265</v>
      </c>
      <c r="D34" s="505" t="s">
        <v>283</v>
      </c>
      <c r="E34" s="502"/>
      <c r="F34" s="502"/>
      <c r="G34" s="502"/>
      <c r="H34" s="502"/>
    </row>
    <row r="35" spans="1:8" s="13" customFormat="1">
      <c r="A35" s="408">
        <v>510500</v>
      </c>
      <c r="B35" s="186" t="s">
        <v>284</v>
      </c>
      <c r="C35" s="138" t="s">
        <v>52</v>
      </c>
      <c r="D35" s="505">
        <v>2072.31</v>
      </c>
      <c r="E35" s="502">
        <v>2</v>
      </c>
      <c r="F35" s="502">
        <f t="shared" si="2"/>
        <v>4144.62</v>
      </c>
      <c r="G35" s="502">
        <v>2</v>
      </c>
      <c r="H35" s="504">
        <f t="shared" si="3"/>
        <v>4144.62</v>
      </c>
    </row>
    <row r="36" spans="1:8" s="13" customFormat="1">
      <c r="A36" s="138">
        <v>520100</v>
      </c>
      <c r="B36" s="186" t="s">
        <v>285</v>
      </c>
      <c r="C36" s="138" t="s">
        <v>265</v>
      </c>
      <c r="D36" s="505">
        <v>10.66</v>
      </c>
      <c r="E36" s="502">
        <v>14410</v>
      </c>
      <c r="F36" s="502">
        <f t="shared" si="2"/>
        <v>153610.6</v>
      </c>
      <c r="G36" s="502">
        <v>0</v>
      </c>
      <c r="H36" s="502">
        <f t="shared" si="3"/>
        <v>0</v>
      </c>
    </row>
    <row r="37" spans="1:8" s="13" customFormat="1">
      <c r="A37" s="408">
        <v>520101</v>
      </c>
      <c r="B37" s="186" t="s">
        <v>286</v>
      </c>
      <c r="C37" s="138" t="s">
        <v>265</v>
      </c>
      <c r="D37" s="505">
        <v>20.02</v>
      </c>
      <c r="E37" s="502"/>
      <c r="F37" s="502">
        <f t="shared" si="2"/>
        <v>0</v>
      </c>
      <c r="G37" s="502"/>
      <c r="H37" s="502">
        <f t="shared" si="3"/>
        <v>0</v>
      </c>
    </row>
    <row r="38" spans="1:8" s="13" customFormat="1">
      <c r="A38" s="138">
        <v>520102</v>
      </c>
      <c r="B38" s="186" t="s">
        <v>287</v>
      </c>
      <c r="C38" s="138" t="s">
        <v>265</v>
      </c>
      <c r="D38" s="505">
        <v>17.690000000000001</v>
      </c>
      <c r="E38" s="502"/>
      <c r="F38" s="502">
        <f t="shared" si="2"/>
        <v>0</v>
      </c>
      <c r="G38" s="502"/>
      <c r="H38" s="502">
        <f t="shared" si="3"/>
        <v>0</v>
      </c>
    </row>
    <row r="39" spans="1:8" s="13" customFormat="1">
      <c r="A39" s="138">
        <v>521000</v>
      </c>
      <c r="B39" s="186" t="s">
        <v>288</v>
      </c>
      <c r="C39" s="138" t="s">
        <v>52</v>
      </c>
      <c r="D39" s="506">
        <v>2950.57</v>
      </c>
      <c r="E39" s="502"/>
      <c r="F39" s="502">
        <f t="shared" si="2"/>
        <v>0</v>
      </c>
      <c r="G39" s="502"/>
      <c r="H39" s="502">
        <f t="shared" si="3"/>
        <v>0</v>
      </c>
    </row>
    <row r="40" spans="1:8" s="13" customFormat="1">
      <c r="A40" s="138">
        <v>510000</v>
      </c>
      <c r="B40" s="186" t="s">
        <v>289</v>
      </c>
      <c r="C40" s="138" t="s">
        <v>52</v>
      </c>
      <c r="D40" s="506">
        <v>7928.48</v>
      </c>
      <c r="E40" s="502"/>
      <c r="F40" s="502">
        <f t="shared" si="2"/>
        <v>0</v>
      </c>
      <c r="G40" s="502"/>
      <c r="H40" s="502">
        <f t="shared" si="3"/>
        <v>0</v>
      </c>
    </row>
    <row r="41" spans="1:8" s="13" customFormat="1" ht="22.5">
      <c r="A41" s="138">
        <v>570100</v>
      </c>
      <c r="B41" s="186" t="s">
        <v>290</v>
      </c>
      <c r="C41" s="138" t="s">
        <v>52</v>
      </c>
      <c r="D41" s="505" t="s">
        <v>291</v>
      </c>
      <c r="E41" s="502"/>
      <c r="F41" s="502"/>
      <c r="G41" s="502"/>
      <c r="H41" s="502"/>
    </row>
    <row r="42" spans="1:8" s="13" customFormat="1">
      <c r="A42" s="138">
        <v>580100</v>
      </c>
      <c r="B42" s="186" t="s">
        <v>292</v>
      </c>
      <c r="C42" s="138" t="s">
        <v>265</v>
      </c>
      <c r="D42" s="505">
        <v>13.31</v>
      </c>
      <c r="E42" s="502"/>
      <c r="F42" s="502">
        <f t="shared" si="2"/>
        <v>0</v>
      </c>
      <c r="G42" s="502"/>
      <c r="H42" s="502">
        <f t="shared" si="3"/>
        <v>0</v>
      </c>
    </row>
    <row r="43" spans="1:8" s="13" customFormat="1">
      <c r="A43" s="138">
        <v>580101</v>
      </c>
      <c r="B43" s="186" t="s">
        <v>293</v>
      </c>
      <c r="C43" s="138" t="s">
        <v>265</v>
      </c>
      <c r="D43" s="505">
        <v>10.23</v>
      </c>
      <c r="E43" s="502"/>
      <c r="F43" s="502">
        <f t="shared" si="2"/>
        <v>0</v>
      </c>
      <c r="G43" s="502"/>
      <c r="H43" s="502">
        <f t="shared" si="3"/>
        <v>0</v>
      </c>
    </row>
    <row r="44" spans="1:8" s="13" customFormat="1">
      <c r="A44" s="138">
        <v>580102</v>
      </c>
      <c r="B44" s="186" t="s">
        <v>294</v>
      </c>
      <c r="C44" s="138" t="s">
        <v>265</v>
      </c>
      <c r="D44" s="505">
        <v>12.99</v>
      </c>
      <c r="E44" s="502"/>
      <c r="F44" s="502">
        <f t="shared" si="2"/>
        <v>0</v>
      </c>
      <c r="G44" s="502"/>
      <c r="H44" s="502">
        <f t="shared" si="3"/>
        <v>0</v>
      </c>
    </row>
    <row r="45" spans="1:8" s="13" customFormat="1">
      <c r="A45" s="138">
        <v>590100</v>
      </c>
      <c r="B45" s="186" t="s">
        <v>295</v>
      </c>
      <c r="C45" s="138" t="s">
        <v>265</v>
      </c>
      <c r="D45" s="505">
        <v>26.6</v>
      </c>
      <c r="E45" s="502"/>
      <c r="F45" s="502">
        <f t="shared" si="2"/>
        <v>0</v>
      </c>
      <c r="G45" s="502"/>
      <c r="H45" s="502">
        <f t="shared" si="3"/>
        <v>0</v>
      </c>
    </row>
    <row r="46" spans="1:8" ht="33" customHeight="1">
      <c r="A46" s="230"/>
      <c r="B46" s="792" t="s">
        <v>1872</v>
      </c>
      <c r="C46" s="793"/>
      <c r="D46" s="793"/>
      <c r="E46" s="793"/>
      <c r="F46" s="793"/>
      <c r="G46" s="793"/>
      <c r="H46" s="794"/>
    </row>
    <row r="47" spans="1:8" ht="15" customHeight="1">
      <c r="A47" s="138">
        <v>590101</v>
      </c>
      <c r="B47" s="186" t="s">
        <v>264</v>
      </c>
      <c r="C47" s="138" t="s">
        <v>265</v>
      </c>
      <c r="D47" s="505">
        <v>6.38</v>
      </c>
      <c r="E47" s="507"/>
      <c r="F47" s="502">
        <f t="shared" ref="F47:F73" si="4">D47*E47</f>
        <v>0</v>
      </c>
      <c r="G47" s="507"/>
      <c r="H47" s="502">
        <f t="shared" ref="H47:H77" si="5">D47*G47</f>
        <v>0</v>
      </c>
    </row>
    <row r="48" spans="1:8" ht="15" customHeight="1">
      <c r="A48" s="138">
        <v>590102</v>
      </c>
      <c r="B48" s="186" t="s">
        <v>266</v>
      </c>
      <c r="C48" s="138" t="s">
        <v>265</v>
      </c>
      <c r="D48" s="505">
        <v>7.82</v>
      </c>
      <c r="E48" s="507"/>
      <c r="F48" s="502">
        <f t="shared" si="4"/>
        <v>0</v>
      </c>
      <c r="G48" s="507"/>
      <c r="H48" s="502">
        <f t="shared" si="5"/>
        <v>0</v>
      </c>
    </row>
    <row r="49" spans="1:8" ht="15" customHeight="1">
      <c r="A49" s="138">
        <v>590103</v>
      </c>
      <c r="B49" s="186" t="s">
        <v>267</v>
      </c>
      <c r="C49" s="138" t="s">
        <v>265</v>
      </c>
      <c r="D49" s="505">
        <v>9.8000000000000007</v>
      </c>
      <c r="E49" s="507"/>
      <c r="F49" s="502">
        <f t="shared" si="4"/>
        <v>0</v>
      </c>
      <c r="G49" s="507"/>
      <c r="H49" s="502">
        <f t="shared" si="5"/>
        <v>0</v>
      </c>
    </row>
    <row r="50" spans="1:8" ht="15" customHeight="1">
      <c r="A50" s="138">
        <v>590104</v>
      </c>
      <c r="B50" s="186" t="s">
        <v>268</v>
      </c>
      <c r="C50" s="138" t="s">
        <v>265</v>
      </c>
      <c r="D50" s="505">
        <v>8.08</v>
      </c>
      <c r="E50" s="508"/>
      <c r="F50" s="502">
        <f t="shared" si="4"/>
        <v>0</v>
      </c>
      <c r="G50" s="508"/>
      <c r="H50" s="502">
        <f t="shared" si="5"/>
        <v>0</v>
      </c>
    </row>
    <row r="51" spans="1:8" ht="15" customHeight="1">
      <c r="A51" s="138">
        <v>590105</v>
      </c>
      <c r="B51" s="186" t="s">
        <v>269</v>
      </c>
      <c r="C51" s="138" t="s">
        <v>265</v>
      </c>
      <c r="D51" s="505">
        <v>6.53</v>
      </c>
      <c r="E51" s="508"/>
      <c r="F51" s="502">
        <f t="shared" si="4"/>
        <v>0</v>
      </c>
      <c r="G51" s="508"/>
      <c r="H51" s="502">
        <f t="shared" si="5"/>
        <v>0</v>
      </c>
    </row>
    <row r="52" spans="1:8" ht="15" customHeight="1">
      <c r="A52" s="138">
        <v>590106</v>
      </c>
      <c r="B52" s="186" t="s">
        <v>270</v>
      </c>
      <c r="C52" s="138" t="s">
        <v>265</v>
      </c>
      <c r="D52" s="505">
        <v>6.88</v>
      </c>
      <c r="E52" s="508"/>
      <c r="F52" s="502">
        <f t="shared" si="4"/>
        <v>0</v>
      </c>
      <c r="G52" s="508"/>
      <c r="H52" s="502">
        <f t="shared" si="5"/>
        <v>0</v>
      </c>
    </row>
    <row r="53" spans="1:8" ht="15" customHeight="1">
      <c r="A53" s="138">
        <v>590107</v>
      </c>
      <c r="B53" s="186" t="s">
        <v>271</v>
      </c>
      <c r="C53" s="138" t="s">
        <v>265</v>
      </c>
      <c r="D53" s="505">
        <v>6.38</v>
      </c>
      <c r="E53" s="508"/>
      <c r="F53" s="502">
        <f t="shared" si="4"/>
        <v>0</v>
      </c>
      <c r="G53" s="508"/>
      <c r="H53" s="502">
        <f t="shared" si="5"/>
        <v>0</v>
      </c>
    </row>
    <row r="54" spans="1:8" ht="22.5">
      <c r="A54" s="138">
        <v>590108</v>
      </c>
      <c r="B54" s="186" t="s">
        <v>272</v>
      </c>
      <c r="C54" s="138" t="s">
        <v>265</v>
      </c>
      <c r="D54" s="505" t="s">
        <v>1782</v>
      </c>
      <c r="E54" s="508"/>
      <c r="F54" s="502"/>
      <c r="G54" s="508"/>
      <c r="H54" s="502"/>
    </row>
    <row r="55" spans="1:8" ht="15" customHeight="1">
      <c r="A55" s="138">
        <v>590109</v>
      </c>
      <c r="B55" s="186" t="s">
        <v>274</v>
      </c>
      <c r="C55" s="138" t="s">
        <v>265</v>
      </c>
      <c r="D55" s="505">
        <v>9.84</v>
      </c>
      <c r="E55" s="508"/>
      <c r="F55" s="502">
        <f t="shared" si="4"/>
        <v>0</v>
      </c>
      <c r="G55" s="508"/>
      <c r="H55" s="502">
        <f t="shared" si="5"/>
        <v>0</v>
      </c>
    </row>
    <row r="56" spans="1:8" ht="15" customHeight="1">
      <c r="A56" s="138">
        <v>590110</v>
      </c>
      <c r="B56" s="186" t="s">
        <v>275</v>
      </c>
      <c r="C56" s="138" t="s">
        <v>265</v>
      </c>
      <c r="D56" s="505">
        <v>10.7</v>
      </c>
      <c r="E56" s="508"/>
      <c r="F56" s="502">
        <f t="shared" si="4"/>
        <v>0</v>
      </c>
      <c r="G56" s="508"/>
      <c r="H56" s="502">
        <f t="shared" si="5"/>
        <v>0</v>
      </c>
    </row>
    <row r="57" spans="1:8" ht="15" customHeight="1">
      <c r="A57" s="138">
        <v>590111</v>
      </c>
      <c r="B57" s="186" t="s">
        <v>276</v>
      </c>
      <c r="C57" s="138" t="s">
        <v>265</v>
      </c>
      <c r="D57" s="505">
        <v>6.88</v>
      </c>
      <c r="E57" s="508"/>
      <c r="F57" s="502">
        <f t="shared" si="4"/>
        <v>0</v>
      </c>
      <c r="G57" s="508"/>
      <c r="H57" s="502">
        <f t="shared" si="5"/>
        <v>0</v>
      </c>
    </row>
    <row r="58" spans="1:8" ht="15" customHeight="1">
      <c r="A58" s="138">
        <v>590112</v>
      </c>
      <c r="B58" s="186" t="s">
        <v>277</v>
      </c>
      <c r="C58" s="138" t="s">
        <v>265</v>
      </c>
      <c r="D58" s="505">
        <v>11.34</v>
      </c>
      <c r="E58" s="508"/>
      <c r="F58" s="502">
        <f t="shared" si="4"/>
        <v>0</v>
      </c>
      <c r="G58" s="508"/>
      <c r="H58" s="502">
        <f t="shared" si="5"/>
        <v>0</v>
      </c>
    </row>
    <row r="59" spans="1:8" ht="15" customHeight="1">
      <c r="A59" s="138">
        <v>590113</v>
      </c>
      <c r="B59" s="186" t="s">
        <v>278</v>
      </c>
      <c r="C59" s="138" t="s">
        <v>265</v>
      </c>
      <c r="D59" s="505">
        <v>7.59</v>
      </c>
      <c r="E59" s="508"/>
      <c r="F59" s="502">
        <f t="shared" si="4"/>
        <v>0</v>
      </c>
      <c r="G59" s="508"/>
      <c r="H59" s="502">
        <f t="shared" si="5"/>
        <v>0</v>
      </c>
    </row>
    <row r="60" spans="1:8" ht="22.5">
      <c r="A60" s="138">
        <v>590114</v>
      </c>
      <c r="B60" s="186" t="s">
        <v>279</v>
      </c>
      <c r="C60" s="138" t="s">
        <v>52</v>
      </c>
      <c r="D60" s="505" t="s">
        <v>1783</v>
      </c>
      <c r="E60" s="508"/>
      <c r="F60" s="502"/>
      <c r="G60" s="508"/>
      <c r="H60" s="502"/>
    </row>
    <row r="61" spans="1:8" ht="22.5">
      <c r="A61" s="138">
        <v>590115</v>
      </c>
      <c r="B61" s="186" t="s">
        <v>281</v>
      </c>
      <c r="C61" s="138" t="s">
        <v>265</v>
      </c>
      <c r="D61" s="505" t="s">
        <v>1784</v>
      </c>
      <c r="E61" s="508"/>
      <c r="F61" s="502"/>
      <c r="G61" s="508"/>
      <c r="H61" s="502"/>
    </row>
    <row r="62" spans="1:8" ht="22.5">
      <c r="A62" s="138">
        <v>590116</v>
      </c>
      <c r="B62" s="186" t="s">
        <v>282</v>
      </c>
      <c r="C62" s="138" t="s">
        <v>265</v>
      </c>
      <c r="D62" s="505" t="s">
        <v>1785</v>
      </c>
      <c r="E62" s="508"/>
      <c r="F62" s="502"/>
      <c r="G62" s="508"/>
      <c r="H62" s="502"/>
    </row>
    <row r="63" spans="1:8" ht="22.5">
      <c r="A63" s="138">
        <v>590117</v>
      </c>
      <c r="B63" s="186" t="s">
        <v>284</v>
      </c>
      <c r="C63" s="138" t="s">
        <v>52</v>
      </c>
      <c r="D63" s="505" t="s">
        <v>1786</v>
      </c>
      <c r="E63" s="508"/>
      <c r="F63" s="502"/>
      <c r="G63" s="508"/>
      <c r="H63" s="502"/>
    </row>
    <row r="64" spans="1:8" ht="15.6" customHeight="1">
      <c r="A64" s="138">
        <v>590118</v>
      </c>
      <c r="B64" s="186" t="s">
        <v>285</v>
      </c>
      <c r="C64" s="138" t="s">
        <v>265</v>
      </c>
      <c r="D64" s="505">
        <v>6.07</v>
      </c>
      <c r="E64" s="508"/>
      <c r="F64" s="502">
        <f t="shared" si="4"/>
        <v>0</v>
      </c>
      <c r="G64" s="508"/>
      <c r="H64" s="502">
        <f t="shared" si="5"/>
        <v>0</v>
      </c>
    </row>
    <row r="65" spans="1:9" ht="15.6" customHeight="1">
      <c r="A65" s="138">
        <v>590119</v>
      </c>
      <c r="B65" s="186" t="s">
        <v>286</v>
      </c>
      <c r="C65" s="138" t="s">
        <v>265</v>
      </c>
      <c r="D65" s="505">
        <v>11.41</v>
      </c>
      <c r="E65" s="508"/>
      <c r="F65" s="502">
        <f t="shared" si="4"/>
        <v>0</v>
      </c>
      <c r="G65" s="508"/>
      <c r="H65" s="502">
        <f t="shared" si="5"/>
        <v>0</v>
      </c>
    </row>
    <row r="66" spans="1:9" ht="15.6" customHeight="1">
      <c r="A66" s="138">
        <v>590120</v>
      </c>
      <c r="B66" s="186" t="s">
        <v>287</v>
      </c>
      <c r="C66" s="138" t="s">
        <v>265</v>
      </c>
      <c r="D66" s="505">
        <v>10.08</v>
      </c>
      <c r="E66" s="508"/>
      <c r="F66" s="502">
        <f t="shared" si="4"/>
        <v>0</v>
      </c>
      <c r="G66" s="508"/>
      <c r="H66" s="502">
        <f t="shared" si="5"/>
        <v>0</v>
      </c>
    </row>
    <row r="67" spans="1:9" ht="15.6" customHeight="1">
      <c r="A67" s="138">
        <v>590121</v>
      </c>
      <c r="B67" s="186" t="s">
        <v>288</v>
      </c>
      <c r="C67" s="138" t="s">
        <v>52</v>
      </c>
      <c r="D67" s="505">
        <v>1681.83</v>
      </c>
      <c r="E67" s="508"/>
      <c r="F67" s="502">
        <f t="shared" si="4"/>
        <v>0</v>
      </c>
      <c r="G67" s="508"/>
      <c r="H67" s="502">
        <f t="shared" si="5"/>
        <v>0</v>
      </c>
    </row>
    <row r="68" spans="1:9" ht="15.6" customHeight="1">
      <c r="A68" s="138">
        <v>590122</v>
      </c>
      <c r="B68" s="186" t="s">
        <v>289</v>
      </c>
      <c r="C68" s="138" t="s">
        <v>52</v>
      </c>
      <c r="D68" s="505">
        <v>4519.2299999999996</v>
      </c>
      <c r="E68" s="508"/>
      <c r="F68" s="502">
        <f t="shared" si="4"/>
        <v>0</v>
      </c>
      <c r="G68" s="508"/>
      <c r="H68" s="502">
        <f t="shared" si="5"/>
        <v>0</v>
      </c>
    </row>
    <row r="69" spans="1:9" ht="22.5">
      <c r="A69" s="138">
        <v>590123</v>
      </c>
      <c r="B69" s="186" t="s">
        <v>290</v>
      </c>
      <c r="C69" s="138" t="s">
        <v>52</v>
      </c>
      <c r="D69" s="505" t="s">
        <v>1787</v>
      </c>
      <c r="E69" s="508"/>
      <c r="F69" s="502"/>
      <c r="G69" s="508"/>
      <c r="H69" s="502"/>
    </row>
    <row r="70" spans="1:9" ht="15.6" customHeight="1">
      <c r="A70" s="138">
        <v>590124</v>
      </c>
      <c r="B70" s="186" t="s">
        <v>292</v>
      </c>
      <c r="C70" s="138" t="s">
        <v>265</v>
      </c>
      <c r="D70" s="505">
        <v>7.59</v>
      </c>
      <c r="E70" s="508"/>
      <c r="F70" s="502">
        <f t="shared" si="4"/>
        <v>0</v>
      </c>
      <c r="G70" s="508"/>
      <c r="H70" s="502">
        <f t="shared" si="5"/>
        <v>0</v>
      </c>
    </row>
    <row r="71" spans="1:9" ht="15.6" customHeight="1">
      <c r="A71" s="138">
        <v>590125</v>
      </c>
      <c r="B71" s="186" t="s">
        <v>293</v>
      </c>
      <c r="C71" s="138" t="s">
        <v>265</v>
      </c>
      <c r="D71" s="505">
        <v>5.83</v>
      </c>
      <c r="E71" s="508"/>
      <c r="F71" s="502">
        <f t="shared" si="4"/>
        <v>0</v>
      </c>
      <c r="G71" s="508"/>
      <c r="H71" s="502">
        <f t="shared" si="5"/>
        <v>0</v>
      </c>
    </row>
    <row r="72" spans="1:9" ht="15.6" customHeight="1">
      <c r="A72" s="138">
        <v>590126</v>
      </c>
      <c r="B72" s="186" t="s">
        <v>294</v>
      </c>
      <c r="C72" s="138" t="s">
        <v>265</v>
      </c>
      <c r="D72" s="505">
        <v>7.4</v>
      </c>
      <c r="E72" s="508"/>
      <c r="F72" s="502">
        <f t="shared" si="4"/>
        <v>0</v>
      </c>
      <c r="G72" s="508"/>
      <c r="H72" s="502">
        <f t="shared" si="5"/>
        <v>0</v>
      </c>
    </row>
    <row r="73" spans="1:9" ht="15.6" customHeight="1">
      <c r="A73" s="138">
        <v>590127</v>
      </c>
      <c r="B73" s="186" t="s">
        <v>295</v>
      </c>
      <c r="C73" s="138" t="s">
        <v>265</v>
      </c>
      <c r="D73" s="505">
        <v>15.16</v>
      </c>
      <c r="E73" s="508"/>
      <c r="F73" s="502">
        <f t="shared" si="4"/>
        <v>0</v>
      </c>
      <c r="G73" s="508"/>
      <c r="H73" s="502">
        <f t="shared" si="5"/>
        <v>0</v>
      </c>
    </row>
    <row r="74" spans="1:9" ht="15.6" customHeight="1">
      <c r="D74" s="509"/>
      <c r="E74" s="509"/>
      <c r="F74" s="509"/>
      <c r="G74" s="509"/>
      <c r="H74" s="502">
        <f t="shared" si="5"/>
        <v>0</v>
      </c>
    </row>
    <row r="75" spans="1:9" ht="15.6" customHeight="1">
      <c r="A75" s="138" t="s">
        <v>3652</v>
      </c>
      <c r="B75" s="320" t="s">
        <v>3653</v>
      </c>
      <c r="C75" s="138"/>
      <c r="D75" s="505">
        <v>1021.9</v>
      </c>
      <c r="E75" s="502">
        <v>1</v>
      </c>
      <c r="F75" s="502">
        <f t="shared" ref="F75:F77" si="6">D75*E75</f>
        <v>1021.9</v>
      </c>
      <c r="G75" s="502">
        <v>1</v>
      </c>
      <c r="H75" s="504">
        <f t="shared" si="5"/>
        <v>1021.9</v>
      </c>
    </row>
    <row r="76" spans="1:9" ht="15.6" customHeight="1">
      <c r="A76" s="138" t="s">
        <v>3654</v>
      </c>
      <c r="B76" s="320" t="s">
        <v>3655</v>
      </c>
      <c r="C76" s="138"/>
      <c r="D76" s="505">
        <v>1595</v>
      </c>
      <c r="E76" s="502">
        <v>2</v>
      </c>
      <c r="F76" s="502">
        <f t="shared" si="6"/>
        <v>3190</v>
      </c>
      <c r="G76" s="502">
        <v>2</v>
      </c>
      <c r="H76" s="504">
        <f t="shared" si="5"/>
        <v>3190</v>
      </c>
    </row>
    <row r="77" spans="1:9" ht="15.6" customHeight="1">
      <c r="A77" s="138" t="s">
        <v>3656</v>
      </c>
      <c r="B77" s="320" t="s">
        <v>3657</v>
      </c>
      <c r="C77" s="138"/>
      <c r="D77" s="505">
        <v>15950</v>
      </c>
      <c r="E77" s="502">
        <v>2</v>
      </c>
      <c r="F77" s="502">
        <f t="shared" si="6"/>
        <v>31900</v>
      </c>
      <c r="G77" s="502">
        <v>2</v>
      </c>
      <c r="H77" s="504">
        <f t="shared" si="5"/>
        <v>31900</v>
      </c>
      <c r="I77" s="410"/>
    </row>
    <row r="78" spans="1:9" ht="15.75">
      <c r="B78" s="512" t="s">
        <v>3773</v>
      </c>
      <c r="D78" s="509"/>
      <c r="E78" s="509"/>
      <c r="F78" s="510">
        <f>SUM(F10:F77)</f>
        <v>11514745.519999998</v>
      </c>
      <c r="G78" s="511"/>
      <c r="H78" s="510">
        <f>SUM(H10:H77)</f>
        <v>7504855.79</v>
      </c>
    </row>
  </sheetData>
  <mergeCells count="10">
    <mergeCell ref="B46:H46"/>
    <mergeCell ref="B9:H9"/>
    <mergeCell ref="B18:H18"/>
    <mergeCell ref="D6:D8"/>
    <mergeCell ref="A6:A8"/>
    <mergeCell ref="B6:B8"/>
    <mergeCell ref="C6:C8"/>
    <mergeCell ref="E6:H6"/>
    <mergeCell ref="E7:F7"/>
    <mergeCell ref="G7:H7"/>
  </mergeCells>
  <phoneticPr fontId="14" type="noConversion"/>
  <printOptions horizontalCentered="1"/>
  <pageMargins left="0.23622047244094499" right="0.23622047244094499" top="0.48" bottom="0.35433070866141703" header="0.16" footer="0.13"/>
  <pageSetup paperSize="9" orientation="landscape" r:id="rId1"/>
  <headerFooter alignWithMargins="0">
    <oddFooter>Page &amp;P of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3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20.5703125" style="11" customWidth="1"/>
    <col min="2" max="2" width="7.85546875" style="11" customWidth="1"/>
    <col min="3" max="3" width="19.85546875" style="11" customWidth="1"/>
    <col min="4" max="4" width="16.28515625" style="11" customWidth="1"/>
    <col min="5" max="5" width="14.42578125" style="11" customWidth="1"/>
    <col min="6" max="6" width="8.85546875" style="451" customWidth="1"/>
    <col min="7" max="7" width="10" style="451" customWidth="1"/>
    <col min="8" max="8" width="11.5703125" style="451" customWidth="1"/>
    <col min="9" max="10" width="10.140625" style="451" customWidth="1"/>
    <col min="11" max="11" width="11" style="451" customWidth="1"/>
    <col min="12" max="16384" width="9.140625" style="11"/>
  </cols>
  <sheetData>
    <row r="1" spans="1:11" ht="18">
      <c r="A1" s="727" t="s">
        <v>192</v>
      </c>
      <c r="B1" s="728"/>
      <c r="C1" s="729"/>
      <c r="D1" s="707" t="str">
        <f>Kadar.ode.!F1</f>
        <v>Институт за плућне болести Војводине</v>
      </c>
      <c r="E1" s="173"/>
      <c r="F1" s="524"/>
      <c r="G1" s="525"/>
    </row>
    <row r="2" spans="1:11" ht="15.75">
      <c r="A2" s="727" t="s">
        <v>193</v>
      </c>
      <c r="B2" s="728"/>
      <c r="C2" s="729"/>
      <c r="D2" s="665">
        <f>Kadar.ode.!F2</f>
        <v>8042462</v>
      </c>
      <c r="E2" s="173"/>
      <c r="F2" s="524"/>
      <c r="G2" s="525"/>
    </row>
    <row r="3" spans="1:11" ht="15.75">
      <c r="A3" s="727"/>
      <c r="B3" s="728"/>
      <c r="C3" s="729"/>
      <c r="D3" s="171"/>
      <c r="E3" s="173"/>
      <c r="F3" s="524"/>
      <c r="G3" s="525"/>
    </row>
    <row r="4" spans="1:11" ht="18">
      <c r="A4" s="727" t="s">
        <v>1837</v>
      </c>
      <c r="B4" s="728"/>
      <c r="C4" s="729"/>
      <c r="D4" s="705" t="s">
        <v>304</v>
      </c>
      <c r="E4" s="174"/>
      <c r="F4" s="448"/>
      <c r="G4" s="449"/>
    </row>
    <row r="5" spans="1:11" ht="15.75">
      <c r="J5" s="526"/>
      <c r="K5" s="526"/>
    </row>
    <row r="6" spans="1:11" ht="12.75" customHeight="1">
      <c r="A6" s="797" t="s">
        <v>10</v>
      </c>
      <c r="B6" s="797" t="s">
        <v>11</v>
      </c>
      <c r="C6" s="797" t="s">
        <v>12</v>
      </c>
      <c r="D6" s="797" t="s">
        <v>13</v>
      </c>
      <c r="E6" s="797" t="s">
        <v>14</v>
      </c>
      <c r="F6" s="798" t="s">
        <v>1844</v>
      </c>
      <c r="G6" s="798"/>
      <c r="H6" s="798"/>
      <c r="I6" s="798" t="s">
        <v>1883</v>
      </c>
      <c r="J6" s="798"/>
      <c r="K6" s="798"/>
    </row>
    <row r="7" spans="1:11" ht="26.25" thickBot="1">
      <c r="A7" s="797"/>
      <c r="B7" s="797"/>
      <c r="C7" s="797"/>
      <c r="D7" s="797"/>
      <c r="E7" s="797"/>
      <c r="F7" s="536" t="s">
        <v>15</v>
      </c>
      <c r="G7" s="537" t="s">
        <v>16</v>
      </c>
      <c r="H7" s="538" t="s">
        <v>17</v>
      </c>
      <c r="I7" s="536" t="s">
        <v>15</v>
      </c>
      <c r="J7" s="537" t="s">
        <v>16</v>
      </c>
      <c r="K7" s="538" t="s">
        <v>17</v>
      </c>
    </row>
    <row r="8" spans="1:11" ht="16.899999999999999" customHeight="1">
      <c r="A8" s="547" t="s">
        <v>80</v>
      </c>
      <c r="B8" s="548"/>
      <c r="C8" s="548"/>
      <c r="D8" s="549"/>
      <c r="E8" s="553"/>
      <c r="F8" s="553"/>
      <c r="G8" s="561"/>
      <c r="H8" s="559">
        <v>12929078.219999999</v>
      </c>
      <c r="I8" s="562"/>
      <c r="J8" s="562"/>
      <c r="K8" s="559">
        <v>11761000</v>
      </c>
    </row>
    <row r="9" spans="1:11" ht="14.45" customHeight="1">
      <c r="A9" s="513" t="s">
        <v>3360</v>
      </c>
      <c r="B9" s="453" t="s">
        <v>3361</v>
      </c>
      <c r="C9" s="472" t="s">
        <v>3362</v>
      </c>
      <c r="D9" s="472" t="s">
        <v>3363</v>
      </c>
      <c r="E9" s="472" t="s">
        <v>3364</v>
      </c>
      <c r="F9" s="472">
        <v>22</v>
      </c>
      <c r="G9" s="483">
        <v>663.41</v>
      </c>
      <c r="H9" s="483">
        <v>14595.02</v>
      </c>
      <c r="I9" s="483">
        <v>20</v>
      </c>
      <c r="J9" s="483">
        <v>677.53</v>
      </c>
      <c r="K9" s="483">
        <f t="shared" ref="K9:K10" si="0">I9*J9</f>
        <v>13550.599999999999</v>
      </c>
    </row>
    <row r="10" spans="1:11" ht="14.45" customHeight="1">
      <c r="A10" s="513" t="s">
        <v>3365</v>
      </c>
      <c r="B10" s="453" t="s">
        <v>3366</v>
      </c>
      <c r="C10" s="472" t="s">
        <v>3367</v>
      </c>
      <c r="D10" s="472" t="s">
        <v>3368</v>
      </c>
      <c r="E10" s="472" t="s">
        <v>3369</v>
      </c>
      <c r="F10" s="472">
        <v>1904.4</v>
      </c>
      <c r="G10" s="483">
        <v>708.96765175383325</v>
      </c>
      <c r="H10" s="483">
        <v>1350157.996</v>
      </c>
      <c r="I10" s="483">
        <v>2000</v>
      </c>
      <c r="J10" s="483">
        <v>736.48</v>
      </c>
      <c r="K10" s="483">
        <f t="shared" si="0"/>
        <v>1472960</v>
      </c>
    </row>
    <row r="11" spans="1:11" ht="14.45" customHeight="1">
      <c r="A11" s="454" t="s">
        <v>3370</v>
      </c>
      <c r="B11" s="453" t="s">
        <v>3366</v>
      </c>
      <c r="C11" s="472" t="s">
        <v>3371</v>
      </c>
      <c r="D11" s="472" t="s">
        <v>3368</v>
      </c>
      <c r="E11" s="472" t="s">
        <v>3369</v>
      </c>
      <c r="F11" s="472">
        <v>400</v>
      </c>
      <c r="G11" s="483">
        <v>704.30799999999999</v>
      </c>
      <c r="H11" s="483">
        <v>281723.2</v>
      </c>
      <c r="I11" s="483"/>
      <c r="J11" s="483"/>
      <c r="K11" s="483"/>
    </row>
    <row r="12" spans="1:11" ht="14.45" customHeight="1">
      <c r="A12" s="513" t="s">
        <v>3372</v>
      </c>
      <c r="B12" s="453" t="s">
        <v>3373</v>
      </c>
      <c r="C12" s="472" t="s">
        <v>3374</v>
      </c>
      <c r="D12" s="472" t="s">
        <v>3368</v>
      </c>
      <c r="E12" s="472" t="s">
        <v>3375</v>
      </c>
      <c r="F12" s="472">
        <v>0</v>
      </c>
      <c r="G12" s="483">
        <v>0</v>
      </c>
      <c r="H12" s="483">
        <v>0</v>
      </c>
      <c r="I12" s="483">
        <v>32</v>
      </c>
      <c r="J12" s="483">
        <v>1570.27</v>
      </c>
      <c r="K12" s="483">
        <f t="shared" ref="K12" si="1">I12*J12</f>
        <v>50248.639999999999</v>
      </c>
    </row>
    <row r="13" spans="1:11" ht="14.45" customHeight="1">
      <c r="A13" s="454" t="s">
        <v>3376</v>
      </c>
      <c r="B13" s="453" t="s">
        <v>3373</v>
      </c>
      <c r="C13" s="472" t="s">
        <v>3374</v>
      </c>
      <c r="D13" s="472" t="s">
        <v>3368</v>
      </c>
      <c r="E13" s="472" t="s">
        <v>3377</v>
      </c>
      <c r="F13" s="472">
        <v>19.2</v>
      </c>
      <c r="G13" s="483">
        <v>6727.9080000000004</v>
      </c>
      <c r="H13" s="483">
        <v>129175.8336</v>
      </c>
      <c r="I13" s="483">
        <v>80</v>
      </c>
      <c r="J13" s="483">
        <v>7064.87</v>
      </c>
      <c r="K13" s="483">
        <f t="shared" ref="K13" si="2">I13*J13</f>
        <v>565189.6</v>
      </c>
    </row>
    <row r="14" spans="1:11" ht="14.45" customHeight="1">
      <c r="A14" s="454" t="s">
        <v>3378</v>
      </c>
      <c r="B14" s="453" t="s">
        <v>3373</v>
      </c>
      <c r="C14" s="472" t="s">
        <v>3379</v>
      </c>
      <c r="D14" s="472" t="s">
        <v>3368</v>
      </c>
      <c r="E14" s="472" t="s">
        <v>3377</v>
      </c>
      <c r="F14" s="472">
        <v>69</v>
      </c>
      <c r="G14" s="483">
        <v>6661.1392724637681</v>
      </c>
      <c r="H14" s="483">
        <v>459618.60979999998</v>
      </c>
      <c r="I14" s="483"/>
      <c r="J14" s="483"/>
      <c r="K14" s="483"/>
    </row>
    <row r="15" spans="1:11" ht="14.45" customHeight="1">
      <c r="A15" s="513" t="s">
        <v>3380</v>
      </c>
      <c r="B15" s="453" t="s">
        <v>3373</v>
      </c>
      <c r="C15" s="472" t="s">
        <v>3374</v>
      </c>
      <c r="D15" s="472" t="s">
        <v>3381</v>
      </c>
      <c r="E15" s="472" t="s">
        <v>3382</v>
      </c>
      <c r="F15" s="472">
        <v>30</v>
      </c>
      <c r="G15" s="483">
        <v>1495.04</v>
      </c>
      <c r="H15" s="483">
        <v>44851.199999999997</v>
      </c>
      <c r="I15" s="483"/>
      <c r="J15" s="483"/>
      <c r="K15" s="483"/>
    </row>
    <row r="16" spans="1:11" ht="14.45" customHeight="1">
      <c r="A16" s="454" t="s">
        <v>3383</v>
      </c>
      <c r="B16" s="453" t="s">
        <v>3384</v>
      </c>
      <c r="C16" s="472" t="s">
        <v>3385</v>
      </c>
      <c r="D16" s="472" t="s">
        <v>3368</v>
      </c>
      <c r="E16" s="472" t="s">
        <v>3386</v>
      </c>
      <c r="F16" s="472">
        <v>1494.4</v>
      </c>
      <c r="G16" s="483">
        <v>1406.68</v>
      </c>
      <c r="H16" s="483">
        <v>2102142.5920000002</v>
      </c>
      <c r="I16" s="483">
        <v>2244</v>
      </c>
      <c r="J16" s="483">
        <v>1427</v>
      </c>
      <c r="K16" s="483">
        <f t="shared" ref="K16:K19" si="3">I16*J16</f>
        <v>3202188</v>
      </c>
    </row>
    <row r="17" spans="1:11" ht="14.45" customHeight="1">
      <c r="A17" s="513" t="s">
        <v>3387</v>
      </c>
      <c r="B17" s="453" t="s">
        <v>3388</v>
      </c>
      <c r="C17" s="472" t="s">
        <v>3389</v>
      </c>
      <c r="D17" s="472" t="s">
        <v>3368</v>
      </c>
      <c r="E17" s="472" t="s">
        <v>3390</v>
      </c>
      <c r="F17" s="472">
        <v>640</v>
      </c>
      <c r="G17" s="483">
        <v>1767.04</v>
      </c>
      <c r="H17" s="483">
        <v>1130905.6000000001</v>
      </c>
      <c r="I17" s="483">
        <v>300</v>
      </c>
      <c r="J17" s="483">
        <v>1829.84</v>
      </c>
      <c r="K17" s="483">
        <f t="shared" si="3"/>
        <v>548952</v>
      </c>
    </row>
    <row r="18" spans="1:11" ht="14.45" customHeight="1">
      <c r="A18" s="513" t="s">
        <v>3391</v>
      </c>
      <c r="B18" s="453" t="s">
        <v>3384</v>
      </c>
      <c r="C18" s="472" t="s">
        <v>3392</v>
      </c>
      <c r="D18" s="472" t="s">
        <v>3368</v>
      </c>
      <c r="E18" s="472" t="s">
        <v>3393</v>
      </c>
      <c r="F18" s="472">
        <v>1032.5999999999999</v>
      </c>
      <c r="G18" s="483">
        <v>1409.3638466008135</v>
      </c>
      <c r="H18" s="483">
        <v>1455309.108</v>
      </c>
      <c r="I18" s="529"/>
      <c r="J18" s="529"/>
      <c r="K18" s="529"/>
    </row>
    <row r="19" spans="1:11" ht="14.45" customHeight="1">
      <c r="A19" s="455" t="s">
        <v>3423</v>
      </c>
      <c r="B19" s="434" t="s">
        <v>3399</v>
      </c>
      <c r="C19" s="473" t="s">
        <v>3659</v>
      </c>
      <c r="D19" s="434" t="s">
        <v>3425</v>
      </c>
      <c r="E19" s="434" t="s">
        <v>3426</v>
      </c>
      <c r="F19" s="472">
        <v>0</v>
      </c>
      <c r="G19" s="483">
        <v>0</v>
      </c>
      <c r="H19" s="483">
        <v>0</v>
      </c>
      <c r="I19" s="483">
        <v>24</v>
      </c>
      <c r="J19" s="483">
        <v>1888.42</v>
      </c>
      <c r="K19" s="483">
        <f t="shared" si="3"/>
        <v>45322.080000000002</v>
      </c>
    </row>
    <row r="20" spans="1:11" ht="14.45" customHeight="1">
      <c r="A20" s="513" t="s">
        <v>3394</v>
      </c>
      <c r="B20" s="453" t="s">
        <v>3395</v>
      </c>
      <c r="C20" s="472" t="s">
        <v>3396</v>
      </c>
      <c r="D20" s="472" t="s">
        <v>3397</v>
      </c>
      <c r="E20" s="472" t="s">
        <v>3398</v>
      </c>
      <c r="F20" s="472">
        <v>47</v>
      </c>
      <c r="G20" s="483">
        <v>489.27531914893615</v>
      </c>
      <c r="H20" s="483">
        <v>22995.94</v>
      </c>
      <c r="I20" s="483">
        <v>48</v>
      </c>
      <c r="J20" s="483">
        <v>485.54</v>
      </c>
      <c r="K20" s="483">
        <f>I20*J20</f>
        <v>23305.920000000002</v>
      </c>
    </row>
    <row r="21" spans="1:11" ht="14.45" customHeight="1">
      <c r="A21" s="513" t="s">
        <v>3400</v>
      </c>
      <c r="B21" s="453" t="s">
        <v>3401</v>
      </c>
      <c r="C21" s="472" t="s">
        <v>3402</v>
      </c>
      <c r="D21" s="472" t="s">
        <v>3368</v>
      </c>
      <c r="E21" s="472" t="s">
        <v>3403</v>
      </c>
      <c r="F21" s="472">
        <v>2288.6</v>
      </c>
      <c r="G21" s="483">
        <v>1894.2434647382679</v>
      </c>
      <c r="H21" s="483">
        <v>4335165.5933999997</v>
      </c>
      <c r="I21" s="483">
        <v>2000</v>
      </c>
      <c r="J21" s="483">
        <v>2195.6</v>
      </c>
      <c r="K21" s="483">
        <f t="shared" ref="K21:K22" si="4">I21*J21</f>
        <v>4391200</v>
      </c>
    </row>
    <row r="22" spans="1:11" ht="14.45" customHeight="1">
      <c r="A22" s="454" t="s">
        <v>3404</v>
      </c>
      <c r="B22" s="453" t="s">
        <v>3401</v>
      </c>
      <c r="C22" s="472" t="s">
        <v>3402</v>
      </c>
      <c r="D22" s="472" t="s">
        <v>3368</v>
      </c>
      <c r="E22" s="472" t="s">
        <v>3405</v>
      </c>
      <c r="F22" s="472">
        <v>1582</v>
      </c>
      <c r="G22" s="483">
        <v>469.39070670037927</v>
      </c>
      <c r="H22" s="483">
        <v>742576.098</v>
      </c>
      <c r="I22" s="483">
        <v>1200</v>
      </c>
      <c r="J22" s="483">
        <v>576.77</v>
      </c>
      <c r="K22" s="483">
        <f t="shared" si="4"/>
        <v>692124</v>
      </c>
    </row>
    <row r="23" spans="1:11" ht="14.45" customHeight="1">
      <c r="A23" s="454" t="s">
        <v>3406</v>
      </c>
      <c r="B23" s="453" t="s">
        <v>3407</v>
      </c>
      <c r="C23" s="472" t="s">
        <v>3408</v>
      </c>
      <c r="D23" s="472" t="s">
        <v>3368</v>
      </c>
      <c r="E23" s="472" t="s">
        <v>3409</v>
      </c>
      <c r="F23" s="472">
        <v>30</v>
      </c>
      <c r="G23" s="483">
        <v>721.18</v>
      </c>
      <c r="H23" s="483">
        <v>21635.4</v>
      </c>
      <c r="I23" s="483"/>
      <c r="J23" s="483"/>
      <c r="K23" s="483"/>
    </row>
    <row r="24" spans="1:11" ht="14.45" customHeight="1">
      <c r="A24" s="454" t="s">
        <v>3410</v>
      </c>
      <c r="B24" s="453" t="s">
        <v>3407</v>
      </c>
      <c r="C24" s="472" t="s">
        <v>3408</v>
      </c>
      <c r="D24" s="472" t="s">
        <v>3368</v>
      </c>
      <c r="E24" s="472" t="s">
        <v>3411</v>
      </c>
      <c r="F24" s="472">
        <v>130</v>
      </c>
      <c r="G24" s="483">
        <v>1441.68</v>
      </c>
      <c r="H24" s="483">
        <v>187418.4</v>
      </c>
      <c r="I24" s="483"/>
      <c r="J24" s="483"/>
      <c r="K24" s="483"/>
    </row>
    <row r="25" spans="1:11" ht="14.45" customHeight="1">
      <c r="A25" s="454" t="s">
        <v>3412</v>
      </c>
      <c r="B25" s="472" t="s">
        <v>3413</v>
      </c>
      <c r="C25" s="472" t="s">
        <v>3414</v>
      </c>
      <c r="D25" s="472" t="s">
        <v>3368</v>
      </c>
      <c r="E25" s="472" t="s">
        <v>3415</v>
      </c>
      <c r="F25" s="472">
        <v>117</v>
      </c>
      <c r="G25" s="483">
        <v>721.18</v>
      </c>
      <c r="H25" s="483">
        <v>84378.06</v>
      </c>
      <c r="I25" s="483"/>
      <c r="J25" s="483"/>
      <c r="K25" s="483"/>
    </row>
    <row r="26" spans="1:11" ht="14.45" customHeight="1">
      <c r="A26" s="454" t="s">
        <v>3416</v>
      </c>
      <c r="B26" s="472" t="s">
        <v>3413</v>
      </c>
      <c r="C26" s="472" t="s">
        <v>3414</v>
      </c>
      <c r="D26" s="472" t="s">
        <v>3368</v>
      </c>
      <c r="E26" s="472" t="s">
        <v>3417</v>
      </c>
      <c r="F26" s="472">
        <v>79</v>
      </c>
      <c r="G26" s="483">
        <v>894.46632911392408</v>
      </c>
      <c r="H26" s="483">
        <v>70662.84</v>
      </c>
      <c r="I26" s="483"/>
      <c r="J26" s="483"/>
      <c r="K26" s="483"/>
    </row>
    <row r="27" spans="1:11" ht="14.45" customHeight="1">
      <c r="A27" s="454" t="s">
        <v>3418</v>
      </c>
      <c r="B27" s="453" t="s">
        <v>3407</v>
      </c>
      <c r="C27" s="472" t="s">
        <v>3419</v>
      </c>
      <c r="D27" s="472" t="s">
        <v>3368</v>
      </c>
      <c r="E27" s="472" t="s">
        <v>3420</v>
      </c>
      <c r="F27" s="472">
        <v>44</v>
      </c>
      <c r="G27" s="483">
        <v>2447.4299999999998</v>
      </c>
      <c r="H27" s="483">
        <v>107686.92</v>
      </c>
      <c r="I27" s="483">
        <v>40</v>
      </c>
      <c r="J27" s="483">
        <v>2527.5500000000002</v>
      </c>
      <c r="K27" s="483">
        <f t="shared" ref="K27:K28" si="5">I27*J27</f>
        <v>101102</v>
      </c>
    </row>
    <row r="28" spans="1:11" ht="14.45" customHeight="1">
      <c r="A28" s="455" t="s">
        <v>3421</v>
      </c>
      <c r="B28" s="453" t="s">
        <v>3407</v>
      </c>
      <c r="C28" s="434" t="s">
        <v>3419</v>
      </c>
      <c r="D28" s="434" t="s">
        <v>3368</v>
      </c>
      <c r="E28" s="434" t="s">
        <v>3422</v>
      </c>
      <c r="F28" s="472">
        <v>30.5</v>
      </c>
      <c r="G28" s="483">
        <v>9121.235885245902</v>
      </c>
      <c r="H28" s="483">
        <v>278197.69449999998</v>
      </c>
      <c r="I28" s="483">
        <v>28</v>
      </c>
      <c r="J28" s="483">
        <v>9476.5</v>
      </c>
      <c r="K28" s="483">
        <f t="shared" si="5"/>
        <v>265342</v>
      </c>
    </row>
    <row r="29" spans="1:11" ht="14.45" customHeight="1">
      <c r="A29" s="455" t="s">
        <v>3423</v>
      </c>
      <c r="B29" s="434" t="s">
        <v>3399</v>
      </c>
      <c r="C29" s="434" t="s">
        <v>3424</v>
      </c>
      <c r="D29" s="434" t="s">
        <v>3425</v>
      </c>
      <c r="E29" s="434" t="s">
        <v>3426</v>
      </c>
      <c r="F29" s="472">
        <v>24.6</v>
      </c>
      <c r="G29" s="483">
        <v>1900.338</v>
      </c>
      <c r="H29" s="483">
        <v>46748.3148</v>
      </c>
      <c r="I29" s="483"/>
      <c r="J29" s="483"/>
      <c r="K29" s="483"/>
    </row>
    <row r="30" spans="1:11" ht="14.45" customHeight="1">
      <c r="A30" s="455" t="s">
        <v>3427</v>
      </c>
      <c r="B30" s="434" t="s">
        <v>3413</v>
      </c>
      <c r="C30" s="434" t="s">
        <v>3428</v>
      </c>
      <c r="D30" s="434"/>
      <c r="E30" s="434" t="s">
        <v>3429</v>
      </c>
      <c r="F30" s="472">
        <v>40</v>
      </c>
      <c r="G30" s="483">
        <v>1288.8800000000001</v>
      </c>
      <c r="H30" s="483">
        <v>51555.199999999997</v>
      </c>
      <c r="I30" s="483"/>
      <c r="J30" s="483"/>
      <c r="K30" s="483"/>
    </row>
    <row r="31" spans="1:11" ht="14.45" customHeight="1">
      <c r="A31" s="455" t="s">
        <v>3430</v>
      </c>
      <c r="B31" s="434" t="s">
        <v>3413</v>
      </c>
      <c r="C31" s="434" t="s">
        <v>3428</v>
      </c>
      <c r="D31" s="434"/>
      <c r="E31" s="434" t="s">
        <v>3431</v>
      </c>
      <c r="F31" s="472">
        <v>18</v>
      </c>
      <c r="G31" s="483">
        <v>642.89499999999998</v>
      </c>
      <c r="H31" s="483">
        <v>11572.11</v>
      </c>
      <c r="I31" s="483"/>
      <c r="J31" s="483"/>
      <c r="K31" s="483"/>
    </row>
    <row r="32" spans="1:11" ht="14.45" customHeight="1">
      <c r="A32" s="455">
        <v>1039853</v>
      </c>
      <c r="B32" s="434" t="s">
        <v>3413</v>
      </c>
      <c r="C32" s="434" t="s">
        <v>3414</v>
      </c>
      <c r="D32" s="434" t="s">
        <v>3368</v>
      </c>
      <c r="E32" s="434" t="s">
        <v>3415</v>
      </c>
      <c r="F32" s="472">
        <v>0</v>
      </c>
      <c r="G32" s="483">
        <v>0</v>
      </c>
      <c r="H32" s="483">
        <v>0</v>
      </c>
      <c r="I32" s="483">
        <v>65</v>
      </c>
      <c r="J32" s="483">
        <v>548.20000000000005</v>
      </c>
      <c r="K32" s="483">
        <f t="shared" ref="K32:K33" si="6">I32*J32</f>
        <v>35633</v>
      </c>
    </row>
    <row r="33" spans="1:11" ht="14.45" customHeight="1">
      <c r="A33" s="455">
        <v>1039854</v>
      </c>
      <c r="B33" s="434" t="s">
        <v>3413</v>
      </c>
      <c r="C33" s="434" t="s">
        <v>3414</v>
      </c>
      <c r="D33" s="434" t="s">
        <v>3368</v>
      </c>
      <c r="E33" s="434" t="s">
        <v>3417</v>
      </c>
      <c r="F33" s="472">
        <v>0</v>
      </c>
      <c r="G33" s="483">
        <v>0</v>
      </c>
      <c r="H33" s="483">
        <v>0</v>
      </c>
      <c r="I33" s="483">
        <v>320</v>
      </c>
      <c r="J33" s="483">
        <v>1104.69</v>
      </c>
      <c r="K33" s="483">
        <f t="shared" si="6"/>
        <v>353500.80000000005</v>
      </c>
    </row>
    <row r="34" spans="1:11" ht="14.45" customHeight="1">
      <c r="A34" s="434"/>
      <c r="B34" s="434"/>
      <c r="C34" s="434"/>
      <c r="D34" s="434"/>
      <c r="E34" s="434"/>
      <c r="F34" s="527"/>
      <c r="G34" s="530"/>
      <c r="H34" s="483"/>
      <c r="I34" s="531"/>
      <c r="J34" s="531"/>
      <c r="K34" s="483"/>
    </row>
    <row r="35" spans="1:11" ht="14.45" customHeight="1" thickBot="1">
      <c r="A35" s="434"/>
      <c r="B35" s="434"/>
      <c r="C35" s="434"/>
      <c r="D35" s="434"/>
      <c r="E35" s="434"/>
      <c r="F35" s="527"/>
      <c r="G35" s="530"/>
      <c r="H35" s="532"/>
      <c r="I35" s="531"/>
      <c r="J35" s="531"/>
      <c r="K35" s="532"/>
    </row>
    <row r="36" spans="1:11" s="15" customFormat="1" ht="14.45" customHeight="1" thickBot="1">
      <c r="A36" s="434"/>
      <c r="B36" s="434"/>
      <c r="C36" s="434"/>
      <c r="D36" s="434"/>
      <c r="E36" s="434"/>
      <c r="F36" s="528"/>
      <c r="G36" s="533"/>
      <c r="H36" s="523"/>
      <c r="I36" s="534"/>
      <c r="J36" s="533"/>
      <c r="K36" s="535"/>
    </row>
    <row r="37" spans="1:11" ht="19.149999999999999" customHeight="1">
      <c r="A37" s="543" t="s">
        <v>1780</v>
      </c>
      <c r="B37" s="544"/>
      <c r="C37" s="544"/>
      <c r="D37" s="545"/>
      <c r="E37" s="546"/>
      <c r="F37" s="557"/>
      <c r="G37" s="558"/>
      <c r="H37" s="559">
        <v>105100581.99000001</v>
      </c>
      <c r="I37" s="560"/>
      <c r="J37" s="560"/>
      <c r="K37" s="559">
        <v>129842000</v>
      </c>
    </row>
    <row r="38" spans="1:11">
      <c r="A38" s="516" t="s">
        <v>3434</v>
      </c>
      <c r="B38" s="517"/>
      <c r="C38" s="473" t="s">
        <v>3435</v>
      </c>
      <c r="D38" s="517" t="s">
        <v>3432</v>
      </c>
      <c r="E38" s="517" t="s">
        <v>3433</v>
      </c>
      <c r="F38" s="472">
        <v>6</v>
      </c>
      <c r="G38" s="483">
        <v>21960.400000000001</v>
      </c>
      <c r="H38" s="483">
        <v>131762.4</v>
      </c>
      <c r="I38" s="483">
        <v>40</v>
      </c>
      <c r="J38" s="483">
        <v>44110</v>
      </c>
      <c r="K38" s="483">
        <f>I38*J38</f>
        <v>1764400</v>
      </c>
    </row>
    <row r="39" spans="1:11">
      <c r="A39" s="516" t="s">
        <v>3436</v>
      </c>
      <c r="B39" s="517"/>
      <c r="C39" s="473" t="s">
        <v>3437</v>
      </c>
      <c r="D39" s="517" t="s">
        <v>3438</v>
      </c>
      <c r="E39" s="517" t="s">
        <v>3433</v>
      </c>
      <c r="F39" s="472">
        <v>38</v>
      </c>
      <c r="G39" s="483">
        <v>21960.400000000001</v>
      </c>
      <c r="H39" s="483">
        <v>834495.2</v>
      </c>
      <c r="I39" s="483"/>
      <c r="J39" s="483"/>
      <c r="K39" s="483"/>
    </row>
    <row r="40" spans="1:11">
      <c r="A40" s="518" t="s">
        <v>3439</v>
      </c>
      <c r="B40" s="517"/>
      <c r="C40" s="473" t="s">
        <v>3440</v>
      </c>
      <c r="D40" s="517" t="s">
        <v>3438</v>
      </c>
      <c r="E40" s="517" t="s">
        <v>3441</v>
      </c>
      <c r="F40" s="472"/>
      <c r="G40" s="483"/>
      <c r="H40" s="483"/>
      <c r="I40" s="483">
        <v>7.0659999999999998</v>
      </c>
      <c r="J40" s="483">
        <v>1727.42</v>
      </c>
      <c r="K40" s="483">
        <f t="shared" ref="K40" si="7">I40*J40</f>
        <v>12205.949720000001</v>
      </c>
    </row>
    <row r="41" spans="1:11">
      <c r="A41" s="518">
        <v>1039276</v>
      </c>
      <c r="B41" s="519"/>
      <c r="C41" s="473" t="s">
        <v>3442</v>
      </c>
      <c r="D41" s="519" t="s">
        <v>3443</v>
      </c>
      <c r="E41" s="519" t="s">
        <v>3444</v>
      </c>
      <c r="F41" s="472">
        <v>140</v>
      </c>
      <c r="G41" s="483">
        <v>8034.7074285714198</v>
      </c>
      <c r="H41" s="483">
        <v>1124859.04</v>
      </c>
      <c r="I41" s="483">
        <v>300</v>
      </c>
      <c r="J41" s="483">
        <v>8006.92</v>
      </c>
      <c r="K41" s="483">
        <f t="shared" ref="K41:K42" si="8">I41*J41</f>
        <v>2402076</v>
      </c>
    </row>
    <row r="42" spans="1:11">
      <c r="A42" s="518">
        <v>1039277</v>
      </c>
      <c r="B42" s="519"/>
      <c r="C42" s="473" t="s">
        <v>3442</v>
      </c>
      <c r="D42" s="519" t="s">
        <v>3443</v>
      </c>
      <c r="E42" s="519" t="s">
        <v>3445</v>
      </c>
      <c r="F42" s="472">
        <v>1400</v>
      </c>
      <c r="G42" s="483">
        <v>8013.9064571428498</v>
      </c>
      <c r="H42" s="483">
        <v>11219469.039999999</v>
      </c>
      <c r="I42" s="483">
        <v>2000</v>
      </c>
      <c r="J42" s="483">
        <v>8006.92</v>
      </c>
      <c r="K42" s="483">
        <f t="shared" si="8"/>
        <v>16013840</v>
      </c>
    </row>
    <row r="43" spans="1:11">
      <c r="A43" s="518">
        <v>1039278</v>
      </c>
      <c r="B43" s="519"/>
      <c r="C43" s="473" t="s">
        <v>3442</v>
      </c>
      <c r="D43" s="519" t="s">
        <v>3443</v>
      </c>
      <c r="E43" s="519" t="s">
        <v>3446</v>
      </c>
      <c r="F43" s="472">
        <v>3500</v>
      </c>
      <c r="G43" s="483">
        <v>8021.4345885714201</v>
      </c>
      <c r="H43" s="483">
        <v>28075021.059999999</v>
      </c>
      <c r="I43" s="483">
        <v>2000</v>
      </c>
      <c r="J43" s="483">
        <v>8006.92</v>
      </c>
      <c r="K43" s="483">
        <v>20177600.600000001</v>
      </c>
    </row>
    <row r="44" spans="1:11">
      <c r="A44" s="518">
        <v>1039398</v>
      </c>
      <c r="B44" s="519"/>
      <c r="C44" s="473" t="s">
        <v>3447</v>
      </c>
      <c r="D44" s="519" t="s">
        <v>3448</v>
      </c>
      <c r="E44" s="519" t="s">
        <v>3449</v>
      </c>
      <c r="F44" s="472">
        <v>3965</v>
      </c>
      <c r="G44" s="483">
        <v>7504.8543026481702</v>
      </c>
      <c r="H44" s="483">
        <v>29756747.309999999</v>
      </c>
      <c r="I44" s="483">
        <v>3000</v>
      </c>
      <c r="J44" s="483">
        <v>7967.84</v>
      </c>
      <c r="K44" s="483">
        <f t="shared" ref="K44:K45" si="9">I44*J44</f>
        <v>23903520</v>
      </c>
    </row>
    <row r="45" spans="1:11">
      <c r="A45" s="518">
        <v>1039404</v>
      </c>
      <c r="B45" s="519"/>
      <c r="C45" s="473" t="s">
        <v>3450</v>
      </c>
      <c r="D45" s="519" t="s">
        <v>3448</v>
      </c>
      <c r="E45" s="519" t="s">
        <v>3451</v>
      </c>
      <c r="F45" s="472">
        <v>3720</v>
      </c>
      <c r="G45" s="483">
        <v>3938.99411290322</v>
      </c>
      <c r="H45" s="483">
        <v>14653058.1</v>
      </c>
      <c r="I45" s="483">
        <v>5000</v>
      </c>
      <c r="J45" s="483">
        <v>3401.1</v>
      </c>
      <c r="K45" s="483">
        <f t="shared" si="9"/>
        <v>17005500</v>
      </c>
    </row>
    <row r="46" spans="1:11">
      <c r="A46" s="518">
        <v>1039411</v>
      </c>
      <c r="B46" s="439"/>
      <c r="C46" s="439" t="s">
        <v>3452</v>
      </c>
      <c r="D46" s="519" t="s">
        <v>3453</v>
      </c>
      <c r="E46" s="519" t="s">
        <v>3451</v>
      </c>
      <c r="F46" s="472">
        <v>4860</v>
      </c>
      <c r="G46" s="483">
        <v>3972.2567901234502</v>
      </c>
      <c r="H46" s="483">
        <v>19305168</v>
      </c>
      <c r="I46" s="483"/>
      <c r="J46" s="483"/>
      <c r="K46" s="483"/>
    </row>
    <row r="47" spans="1:11">
      <c r="A47" s="455">
        <v>1039410</v>
      </c>
      <c r="B47" s="434" t="s">
        <v>3660</v>
      </c>
      <c r="C47" s="434" t="s">
        <v>3452</v>
      </c>
      <c r="D47" s="434" t="s">
        <v>3453</v>
      </c>
      <c r="E47" s="434" t="s">
        <v>3661</v>
      </c>
      <c r="F47" s="472"/>
      <c r="G47" s="483"/>
      <c r="H47" s="483"/>
      <c r="I47" s="483">
        <v>3600</v>
      </c>
      <c r="J47" s="483">
        <v>2174.19</v>
      </c>
      <c r="K47" s="483">
        <f t="shared" ref="K47:K50" si="10">I47*J47</f>
        <v>7827084</v>
      </c>
    </row>
    <row r="48" spans="1:11">
      <c r="A48" s="455">
        <v>1039671</v>
      </c>
      <c r="B48" s="434" t="s">
        <v>3662</v>
      </c>
      <c r="C48" s="434" t="s">
        <v>3663</v>
      </c>
      <c r="D48" s="434" t="s">
        <v>3664</v>
      </c>
      <c r="E48" s="434" t="s">
        <v>3665</v>
      </c>
      <c r="F48" s="472"/>
      <c r="G48" s="483"/>
      <c r="H48" s="483"/>
      <c r="I48" s="483">
        <v>540</v>
      </c>
      <c r="J48" s="483">
        <v>18728.89</v>
      </c>
      <c r="K48" s="483">
        <f t="shared" si="10"/>
        <v>10113600.6</v>
      </c>
    </row>
    <row r="49" spans="1:11">
      <c r="A49" s="455">
        <v>1039650</v>
      </c>
      <c r="B49" s="434" t="s">
        <v>3666</v>
      </c>
      <c r="C49" s="434" t="s">
        <v>3667</v>
      </c>
      <c r="D49" s="434" t="s">
        <v>3668</v>
      </c>
      <c r="E49" s="434" t="s">
        <v>3669</v>
      </c>
      <c r="F49" s="472"/>
      <c r="G49" s="483"/>
      <c r="H49" s="483"/>
      <c r="I49" s="483">
        <v>3062</v>
      </c>
      <c r="J49" s="483">
        <v>1904.85</v>
      </c>
      <c r="K49" s="483">
        <f t="shared" si="10"/>
        <v>5832650.7000000002</v>
      </c>
    </row>
    <row r="50" spans="1:11">
      <c r="A50" s="520" t="s">
        <v>3670</v>
      </c>
      <c r="B50" s="434" t="s">
        <v>3671</v>
      </c>
      <c r="C50" s="434" t="s">
        <v>3672</v>
      </c>
      <c r="D50" s="434" t="s">
        <v>3658</v>
      </c>
      <c r="E50" s="434" t="s">
        <v>3673</v>
      </c>
      <c r="F50" s="472"/>
      <c r="G50" s="483"/>
      <c r="H50" s="483"/>
      <c r="I50" s="483">
        <v>72</v>
      </c>
      <c r="J50" s="483">
        <v>344298.9</v>
      </c>
      <c r="K50" s="483">
        <f t="shared" si="10"/>
        <v>24789520.800000001</v>
      </c>
    </row>
    <row r="51" spans="1:11">
      <c r="A51" s="434"/>
      <c r="B51" s="521"/>
      <c r="C51" s="521"/>
      <c r="D51" s="521"/>
      <c r="E51" s="521"/>
      <c r="F51" s="472"/>
      <c r="G51" s="483"/>
      <c r="H51" s="483"/>
      <c r="I51" s="483"/>
      <c r="J51" s="483"/>
      <c r="K51" s="483"/>
    </row>
    <row r="52" spans="1:11">
      <c r="A52" s="472" t="s">
        <v>81</v>
      </c>
      <c r="B52" s="472"/>
      <c r="C52" s="472"/>
      <c r="D52" s="472"/>
      <c r="E52" s="472"/>
      <c r="F52" s="472"/>
      <c r="G52" s="483"/>
      <c r="H52" s="483"/>
      <c r="I52" s="483"/>
      <c r="J52" s="483"/>
      <c r="K52" s="483"/>
    </row>
    <row r="53" spans="1:11">
      <c r="A53" s="434"/>
      <c r="B53" s="521"/>
      <c r="C53" s="521"/>
      <c r="D53" s="521"/>
      <c r="E53" s="521"/>
      <c r="F53" s="472"/>
      <c r="G53" s="483"/>
      <c r="H53" s="483"/>
      <c r="I53" s="483"/>
      <c r="J53" s="483"/>
      <c r="K53" s="483"/>
    </row>
    <row r="54" spans="1:11">
      <c r="A54" s="434"/>
      <c r="B54" s="521"/>
      <c r="C54" s="521"/>
      <c r="D54" s="521"/>
      <c r="E54" s="521"/>
      <c r="F54" s="472"/>
      <c r="G54" s="483"/>
      <c r="H54" s="483"/>
      <c r="I54" s="483"/>
      <c r="J54" s="483"/>
      <c r="K54" s="483"/>
    </row>
    <row r="55" spans="1:11" ht="15.75">
      <c r="A55" s="552" t="s">
        <v>82</v>
      </c>
      <c r="B55" s="550"/>
      <c r="C55" s="550"/>
      <c r="D55" s="550"/>
      <c r="E55" s="551"/>
      <c r="F55" s="553"/>
      <c r="G55" s="554"/>
      <c r="H55" s="555">
        <f>SUM(H56:H69)</f>
        <v>124708981.60000004</v>
      </c>
      <c r="I55" s="556"/>
      <c r="J55" s="556"/>
      <c r="K55" s="555">
        <f>SUM(K56:K69)</f>
        <v>102030000</v>
      </c>
    </row>
    <row r="56" spans="1:11">
      <c r="A56" s="472" t="s">
        <v>66</v>
      </c>
      <c r="B56" s="521" t="s">
        <v>113</v>
      </c>
      <c r="C56" s="514"/>
      <c r="D56" s="514"/>
      <c r="E56" s="514"/>
      <c r="F56" s="472"/>
      <c r="G56" s="483"/>
      <c r="H56" s="483">
        <v>5396425.7460700003</v>
      </c>
      <c r="I56" s="483"/>
      <c r="J56" s="483"/>
      <c r="K56" s="483">
        <v>4450949.0946212644</v>
      </c>
    </row>
    <row r="57" spans="1:11">
      <c r="A57" s="472" t="s">
        <v>67</v>
      </c>
      <c r="B57" s="521" t="s">
        <v>305</v>
      </c>
      <c r="C57" s="514"/>
      <c r="D57" s="514"/>
      <c r="E57" s="514"/>
      <c r="F57" s="472"/>
      <c r="G57" s="483"/>
      <c r="H57" s="483">
        <v>33613675.739820004</v>
      </c>
      <c r="I57" s="483"/>
      <c r="J57" s="483"/>
      <c r="K57" s="483">
        <v>28536981.850621562</v>
      </c>
    </row>
    <row r="58" spans="1:11">
      <c r="A58" s="472" t="s">
        <v>68</v>
      </c>
      <c r="B58" s="521" t="s">
        <v>115</v>
      </c>
      <c r="C58" s="514"/>
      <c r="D58" s="514"/>
      <c r="E58" s="514"/>
      <c r="F58" s="472"/>
      <c r="G58" s="483"/>
      <c r="H58" s="483">
        <v>2539692.5871229982</v>
      </c>
      <c r="I58" s="483"/>
      <c r="J58" s="483"/>
      <c r="K58" s="483">
        <v>2702953.2766482909</v>
      </c>
    </row>
    <row r="59" spans="1:11">
      <c r="A59" s="472" t="s">
        <v>69</v>
      </c>
      <c r="B59" s="521" t="s">
        <v>116</v>
      </c>
      <c r="C59" s="514"/>
      <c r="D59" s="514"/>
      <c r="E59" s="514"/>
      <c r="F59" s="472"/>
      <c r="G59" s="483"/>
      <c r="H59" s="483">
        <v>2156.8441440000001</v>
      </c>
      <c r="I59" s="483"/>
      <c r="J59" s="483"/>
      <c r="K59" s="483">
        <v>1280.2118851931491</v>
      </c>
    </row>
    <row r="60" spans="1:11">
      <c r="A60" s="472" t="s">
        <v>70</v>
      </c>
      <c r="B60" s="521" t="s">
        <v>114</v>
      </c>
      <c r="C60" s="514"/>
      <c r="D60" s="514"/>
      <c r="E60" s="514"/>
      <c r="F60" s="472"/>
      <c r="G60" s="483"/>
      <c r="H60" s="483">
        <v>125974.08900000001</v>
      </c>
      <c r="I60" s="483"/>
      <c r="J60" s="483"/>
      <c r="K60" s="483">
        <v>82842.015147523489</v>
      </c>
    </row>
    <row r="61" spans="1:11">
      <c r="A61" s="472" t="s">
        <v>71</v>
      </c>
      <c r="B61" s="521" t="s">
        <v>86</v>
      </c>
      <c r="C61" s="514"/>
      <c r="D61" s="514"/>
      <c r="E61" s="514"/>
      <c r="F61" s="472"/>
      <c r="G61" s="483"/>
      <c r="H61" s="483">
        <v>3699911.02165</v>
      </c>
      <c r="I61" s="483"/>
      <c r="J61" s="483"/>
      <c r="K61" s="483">
        <v>3215213.920873153</v>
      </c>
    </row>
    <row r="62" spans="1:11">
      <c r="A62" s="472" t="s">
        <v>72</v>
      </c>
      <c r="B62" s="521" t="s">
        <v>83</v>
      </c>
      <c r="C62" s="514"/>
      <c r="D62" s="514"/>
      <c r="E62" s="514"/>
      <c r="F62" s="472"/>
      <c r="G62" s="483"/>
      <c r="H62" s="483">
        <v>43539813.284199998</v>
      </c>
      <c r="I62" s="483"/>
      <c r="J62" s="483"/>
      <c r="K62" s="483">
        <v>38281600.795175299</v>
      </c>
    </row>
    <row r="63" spans="1:11">
      <c r="A63" s="472" t="s">
        <v>73</v>
      </c>
      <c r="B63" s="521" t="s">
        <v>84</v>
      </c>
      <c r="C63" s="514"/>
      <c r="D63" s="514"/>
      <c r="E63" s="514"/>
      <c r="F63" s="472"/>
      <c r="G63" s="483"/>
      <c r="H63" s="483">
        <v>33785.792300000787</v>
      </c>
      <c r="I63" s="483"/>
      <c r="J63" s="483"/>
      <c r="K63" s="483">
        <v>724846.29815665341</v>
      </c>
    </row>
    <row r="64" spans="1:11">
      <c r="A64" s="472" t="s">
        <v>74</v>
      </c>
      <c r="B64" s="521" t="s">
        <v>117</v>
      </c>
      <c r="C64" s="514"/>
      <c r="D64" s="514"/>
      <c r="E64" s="514"/>
      <c r="F64" s="472"/>
      <c r="G64" s="483"/>
      <c r="H64" s="483">
        <v>1795121.2177500001</v>
      </c>
      <c r="I64" s="483"/>
      <c r="J64" s="483"/>
      <c r="K64" s="483">
        <v>1349070.2317433641</v>
      </c>
    </row>
    <row r="65" spans="1:11">
      <c r="A65" s="472" t="s">
        <v>75</v>
      </c>
      <c r="B65" s="521" t="s">
        <v>112</v>
      </c>
      <c r="C65" s="514"/>
      <c r="D65" s="514"/>
      <c r="E65" s="514"/>
      <c r="F65" s="472"/>
      <c r="G65" s="483"/>
      <c r="H65" s="483">
        <v>8841662.2926180009</v>
      </c>
      <c r="I65" s="483"/>
      <c r="J65" s="483"/>
      <c r="K65" s="483">
        <v>7123561.0264059175</v>
      </c>
    </row>
    <row r="66" spans="1:11">
      <c r="A66" s="472" t="s">
        <v>76</v>
      </c>
      <c r="B66" s="521" t="s">
        <v>87</v>
      </c>
      <c r="C66" s="514"/>
      <c r="D66" s="514"/>
      <c r="E66" s="514"/>
      <c r="F66" s="472"/>
      <c r="G66" s="483"/>
      <c r="H66" s="483">
        <v>116244.6234</v>
      </c>
      <c r="I66" s="483"/>
      <c r="J66" s="483"/>
      <c r="K66" s="483">
        <v>98029.401858811209</v>
      </c>
    </row>
    <row r="67" spans="1:11">
      <c r="A67" s="472" t="s">
        <v>77</v>
      </c>
      <c r="B67" s="521" t="s">
        <v>118</v>
      </c>
      <c r="C67" s="514"/>
      <c r="D67" s="514"/>
      <c r="E67" s="514"/>
      <c r="F67" s="472"/>
      <c r="G67" s="483"/>
      <c r="H67" s="483">
        <v>5080084.8414899986</v>
      </c>
      <c r="I67" s="483"/>
      <c r="J67" s="483"/>
      <c r="K67" s="483">
        <v>3535498.3266425971</v>
      </c>
    </row>
    <row r="68" spans="1:11">
      <c r="A68" s="472" t="s">
        <v>78</v>
      </c>
      <c r="B68" s="521" t="s">
        <v>119</v>
      </c>
      <c r="C68" s="514"/>
      <c r="D68" s="514"/>
      <c r="E68" s="514"/>
      <c r="F68" s="472"/>
      <c r="G68" s="483"/>
      <c r="H68" s="483">
        <v>2261.134</v>
      </c>
      <c r="I68" s="483"/>
      <c r="J68" s="483"/>
      <c r="K68" s="483">
        <v>1637.4561079885807</v>
      </c>
    </row>
    <row r="69" spans="1:11" ht="13.5" thickBot="1">
      <c r="A69" s="472" t="s">
        <v>79</v>
      </c>
      <c r="B69" s="539" t="s">
        <v>85</v>
      </c>
      <c r="C69" s="514"/>
      <c r="D69" s="514"/>
      <c r="E69" s="514"/>
      <c r="F69" s="472"/>
      <c r="G69" s="483"/>
      <c r="H69" s="483">
        <v>19922172.386435017</v>
      </c>
      <c r="I69" s="483"/>
      <c r="J69" s="483"/>
      <c r="K69" s="483">
        <v>11925536.094112393</v>
      </c>
    </row>
    <row r="70" spans="1:11" ht="18" customHeight="1" thickBot="1">
      <c r="A70" s="542" t="s">
        <v>88</v>
      </c>
      <c r="B70" s="522"/>
      <c r="C70" s="522"/>
      <c r="D70" s="522"/>
      <c r="E70" s="522"/>
      <c r="G70" s="529"/>
      <c r="H70" s="540">
        <f>H55+H37+H8</f>
        <v>242738641.81000003</v>
      </c>
      <c r="I70" s="541"/>
      <c r="J70" s="541"/>
      <c r="K70" s="540">
        <f>K55+K37+K8</f>
        <v>243633000</v>
      </c>
    </row>
    <row r="71" spans="1:11">
      <c r="A71" s="515"/>
      <c r="B71" s="515"/>
      <c r="C71" s="515"/>
      <c r="D71" s="515"/>
      <c r="E71" s="515"/>
    </row>
    <row r="72" spans="1:11">
      <c r="A72" s="439"/>
      <c r="B72" s="515"/>
      <c r="C72" s="515"/>
      <c r="D72" s="515"/>
      <c r="E72" s="515"/>
    </row>
    <row r="73" spans="1:11">
      <c r="A73" s="439"/>
      <c r="B73" s="439"/>
      <c r="C73" s="439"/>
      <c r="D73" s="439"/>
      <c r="E73" s="439"/>
    </row>
  </sheetData>
  <mergeCells count="11">
    <mergeCell ref="I6:K6"/>
    <mergeCell ref="F6:H6"/>
    <mergeCell ref="A6:A7"/>
    <mergeCell ref="B6:B7"/>
    <mergeCell ref="C6:C7"/>
    <mergeCell ref="D6:D7"/>
    <mergeCell ref="A1:C1"/>
    <mergeCell ref="A2:C2"/>
    <mergeCell ref="A3:C3"/>
    <mergeCell ref="A4:C4"/>
    <mergeCell ref="E6:E7"/>
  </mergeCells>
  <phoneticPr fontId="14" type="noConversion"/>
  <printOptions horizontalCentered="1"/>
  <pageMargins left="0.23622047244094499" right="0.23622047244094499" top="0.47" bottom="0.35" header="0.16" footer="0.13"/>
  <pageSetup paperSize="9" fitToHeight="0" orientation="landscape" verticalDpi="1200" r:id="rId1"/>
  <headerFooter alignWithMargins="0">
    <oddFooter>Page &amp;P of &amp;N</oddFooter>
  </headerFooter>
  <rowBreaks count="1" manualBreakCount="1">
    <brk id="36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0"/>
  <sheetViews>
    <sheetView showGridLines="0" view="pageBreakPreview" topLeftCell="A10" zoomScaleSheetLayoutView="100" workbookViewId="0">
      <selection activeCell="AM10" sqref="AM10"/>
    </sheetView>
  </sheetViews>
  <sheetFormatPr defaultColWidth="9.140625" defaultRowHeight="11.25"/>
  <cols>
    <col min="1" max="1" width="13.28515625" style="14" customWidth="1"/>
    <col min="2" max="2" width="38.42578125" style="14" customWidth="1"/>
    <col min="3" max="3" width="10.7109375" style="14" customWidth="1"/>
    <col min="4" max="4" width="11.28515625" style="14" bestFit="1" customWidth="1"/>
    <col min="5" max="7" width="10.7109375" style="14" customWidth="1"/>
    <col min="8" max="8" width="11.28515625" style="14" bestFit="1" customWidth="1"/>
    <col min="9" max="10" width="10.7109375" style="14" customWidth="1"/>
    <col min="11" max="16384" width="9.140625" style="14"/>
  </cols>
  <sheetData>
    <row r="1" spans="1:10" ht="18">
      <c r="A1" s="699"/>
      <c r="B1" s="692" t="s">
        <v>192</v>
      </c>
      <c r="C1" s="707" t="str">
        <f>Kadar.ode.!F1</f>
        <v>Институт за плућне болести Војводине</v>
      </c>
      <c r="D1" s="173"/>
      <c r="E1" s="173"/>
      <c r="F1" s="173"/>
      <c r="G1" s="175"/>
    </row>
    <row r="2" spans="1:10" ht="15.75">
      <c r="A2" s="699"/>
      <c r="B2" s="692" t="s">
        <v>193</v>
      </c>
      <c r="C2" s="171">
        <f>Kadar.ode.!F2</f>
        <v>8042462</v>
      </c>
      <c r="D2" s="173"/>
      <c r="E2" s="173"/>
      <c r="F2" s="173"/>
      <c r="G2" s="175"/>
    </row>
    <row r="3" spans="1:10" ht="15.75">
      <c r="A3" s="699"/>
      <c r="B3" s="692"/>
      <c r="C3" s="171"/>
      <c r="D3" s="173"/>
      <c r="E3" s="173"/>
      <c r="F3" s="173"/>
      <c r="G3" s="175"/>
    </row>
    <row r="4" spans="1:10" ht="15.75">
      <c r="A4" s="699"/>
      <c r="B4" s="692" t="s">
        <v>1838</v>
      </c>
      <c r="C4" s="704" t="s">
        <v>306</v>
      </c>
      <c r="D4" s="174"/>
      <c r="E4" s="174"/>
      <c r="F4" s="174"/>
      <c r="G4" s="176"/>
    </row>
    <row r="5" spans="1:10" s="15" customFormat="1" ht="10.5" customHeight="1"/>
    <row r="6" spans="1:10" ht="19.149999999999999" customHeight="1">
      <c r="A6" s="754" t="s">
        <v>53</v>
      </c>
      <c r="B6" s="754" t="s">
        <v>336</v>
      </c>
      <c r="C6" s="799" t="s">
        <v>1844</v>
      </c>
      <c r="D6" s="800"/>
      <c r="E6" s="800"/>
      <c r="F6" s="801"/>
      <c r="G6" s="799" t="s">
        <v>1883</v>
      </c>
      <c r="H6" s="800"/>
      <c r="I6" s="800"/>
      <c r="J6" s="801"/>
    </row>
    <row r="7" spans="1:10" ht="56.25">
      <c r="A7" s="754"/>
      <c r="B7" s="754"/>
      <c r="C7" s="563" t="s">
        <v>15</v>
      </c>
      <c r="D7" s="564" t="s">
        <v>50</v>
      </c>
      <c r="E7" s="564" t="s">
        <v>51</v>
      </c>
      <c r="F7" s="564" t="s">
        <v>1777</v>
      </c>
      <c r="G7" s="563" t="s">
        <v>15</v>
      </c>
      <c r="H7" s="564" t="s">
        <v>50</v>
      </c>
      <c r="I7" s="564" t="s">
        <v>51</v>
      </c>
      <c r="J7" s="564" t="s">
        <v>1778</v>
      </c>
    </row>
    <row r="8" spans="1:10" ht="17.45" customHeight="1">
      <c r="A8" s="572" t="s">
        <v>3454</v>
      </c>
      <c r="B8" s="375"/>
      <c r="C8" s="166"/>
      <c r="D8" s="570">
        <f>SUM(D9:D13)</f>
        <v>44909337.659999996</v>
      </c>
      <c r="E8" s="571"/>
      <c r="F8" s="571"/>
      <c r="G8" s="571"/>
      <c r="H8" s="570">
        <f>SUM(H9:H13)</f>
        <v>41449000</v>
      </c>
      <c r="I8" s="166"/>
      <c r="J8" s="166"/>
    </row>
    <row r="9" spans="1:10" ht="17.45" customHeight="1">
      <c r="A9" s="437" t="s">
        <v>3455</v>
      </c>
      <c r="B9" s="220" t="s">
        <v>3456</v>
      </c>
      <c r="C9" s="166"/>
      <c r="D9" s="382"/>
      <c r="E9" s="166"/>
      <c r="F9" s="166"/>
      <c r="G9" s="166">
        <v>1</v>
      </c>
      <c r="H9" s="383">
        <v>10000</v>
      </c>
      <c r="I9" s="376">
        <f>H9/G9</f>
        <v>10000</v>
      </c>
      <c r="J9" s="166">
        <v>1</v>
      </c>
    </row>
    <row r="10" spans="1:10" ht="17.45" customHeight="1">
      <c r="A10" s="437" t="s">
        <v>3457</v>
      </c>
      <c r="B10" s="220" t="s">
        <v>3458</v>
      </c>
      <c r="C10" s="166">
        <v>288</v>
      </c>
      <c r="D10" s="383">
        <v>4266557.7</v>
      </c>
      <c r="E10" s="376">
        <v>14814.44</v>
      </c>
      <c r="F10" s="166">
        <v>247</v>
      </c>
      <c r="G10" s="166">
        <v>265</v>
      </c>
      <c r="H10" s="383">
        <v>3915826.6</v>
      </c>
      <c r="I10" s="376">
        <f>H10/G10</f>
        <v>14776.704150943397</v>
      </c>
      <c r="J10" s="166">
        <v>228</v>
      </c>
    </row>
    <row r="11" spans="1:10" ht="17.45" customHeight="1">
      <c r="A11" s="437" t="s">
        <v>3459</v>
      </c>
      <c r="B11" s="220" t="s">
        <v>3460</v>
      </c>
      <c r="C11" s="166">
        <v>7</v>
      </c>
      <c r="D11" s="383">
        <v>620754.89</v>
      </c>
      <c r="E11" s="376">
        <v>88679.27</v>
      </c>
      <c r="F11" s="166">
        <v>7</v>
      </c>
      <c r="G11" s="166">
        <v>6</v>
      </c>
      <c r="H11" s="383">
        <v>532075.62</v>
      </c>
      <c r="I11" s="376">
        <f t="shared" ref="I11:I13" si="0">H11/G11</f>
        <v>88679.27</v>
      </c>
      <c r="J11" s="166">
        <v>6</v>
      </c>
    </row>
    <row r="12" spans="1:10" ht="17.45" customHeight="1">
      <c r="A12" s="437" t="s">
        <v>3461</v>
      </c>
      <c r="B12" s="220" t="s">
        <v>3462</v>
      </c>
      <c r="C12" s="166">
        <v>1725</v>
      </c>
      <c r="D12" s="383">
        <v>38326625.07</v>
      </c>
      <c r="E12" s="376">
        <v>22218.33</v>
      </c>
      <c r="F12" s="166">
        <v>394</v>
      </c>
      <c r="G12" s="166">
        <v>1592</v>
      </c>
      <c r="H12" s="383">
        <v>35453409.407906979</v>
      </c>
      <c r="I12" s="376">
        <f t="shared" si="0"/>
        <v>22269.729527579762</v>
      </c>
      <c r="J12" s="166">
        <v>364</v>
      </c>
    </row>
    <row r="13" spans="1:10" ht="17.45" customHeight="1">
      <c r="A13" s="437" t="s">
        <v>3463</v>
      </c>
      <c r="B13" s="220" t="s">
        <v>3464</v>
      </c>
      <c r="C13" s="166">
        <v>43</v>
      </c>
      <c r="D13" s="383">
        <v>1695400</v>
      </c>
      <c r="E13" s="376">
        <v>39427.906976744103</v>
      </c>
      <c r="F13" s="166">
        <v>36</v>
      </c>
      <c r="G13" s="166">
        <v>39</v>
      </c>
      <c r="H13" s="383">
        <v>1537688.37209302</v>
      </c>
      <c r="I13" s="376">
        <f t="shared" si="0"/>
        <v>39427.906976744103</v>
      </c>
      <c r="J13" s="166">
        <v>33</v>
      </c>
    </row>
    <row r="14" spans="1:10" ht="17.45" customHeight="1">
      <c r="A14" s="168" t="s">
        <v>343</v>
      </c>
      <c r="B14" s="167"/>
      <c r="C14" s="166"/>
      <c r="D14" s="166"/>
      <c r="E14" s="166"/>
      <c r="F14" s="166"/>
      <c r="G14" s="166"/>
      <c r="H14" s="166"/>
      <c r="I14" s="166"/>
      <c r="J14" s="166"/>
    </row>
    <row r="15" spans="1:10" ht="12.75">
      <c r="A15" s="168"/>
      <c r="B15" s="167"/>
      <c r="C15" s="166"/>
      <c r="D15" s="166"/>
      <c r="E15" s="166"/>
      <c r="F15" s="166"/>
      <c r="G15" s="166"/>
      <c r="H15" s="166"/>
      <c r="I15" s="166"/>
      <c r="J15" s="166"/>
    </row>
    <row r="16" spans="1:10" ht="12.75">
      <c r="A16" s="168"/>
      <c r="B16" s="167"/>
      <c r="C16" s="166"/>
      <c r="D16" s="166"/>
      <c r="E16" s="166"/>
      <c r="F16" s="166"/>
      <c r="G16" s="166"/>
      <c r="H16" s="166"/>
      <c r="I16" s="166"/>
      <c r="J16" s="166"/>
    </row>
    <row r="17" spans="1:10" ht="8.4499999999999993" customHeight="1">
      <c r="A17" s="168" t="s">
        <v>344</v>
      </c>
      <c r="B17" s="167"/>
      <c r="C17" s="166"/>
      <c r="D17" s="166"/>
      <c r="E17" s="384"/>
      <c r="F17" s="166"/>
      <c r="G17" s="166"/>
      <c r="H17" s="166"/>
      <c r="I17" s="166"/>
      <c r="J17" s="166"/>
    </row>
    <row r="18" spans="1:10" ht="8.4499999999999993" customHeight="1">
      <c r="A18" s="168"/>
      <c r="B18" s="167"/>
      <c r="C18" s="166"/>
      <c r="D18" s="166"/>
      <c r="E18" s="384"/>
      <c r="F18" s="166"/>
      <c r="G18" s="166"/>
      <c r="H18" s="166"/>
      <c r="I18" s="166"/>
      <c r="J18" s="166"/>
    </row>
    <row r="19" spans="1:10" ht="8.4499999999999993" customHeight="1">
      <c r="A19" s="168"/>
      <c r="B19" s="167"/>
      <c r="C19" s="166"/>
      <c r="D19" s="166"/>
      <c r="E19" s="166"/>
      <c r="F19" s="166"/>
      <c r="G19" s="166"/>
      <c r="H19" s="166"/>
      <c r="I19" s="166"/>
      <c r="J19" s="166"/>
    </row>
    <row r="20" spans="1:10" ht="8.4499999999999993" customHeight="1">
      <c r="A20" s="284" t="s">
        <v>1768</v>
      </c>
      <c r="B20" s="285"/>
      <c r="C20" s="166"/>
      <c r="D20" s="166"/>
      <c r="E20" s="166"/>
      <c r="F20" s="166"/>
      <c r="G20" s="166"/>
      <c r="H20" s="166"/>
      <c r="I20" s="166"/>
      <c r="J20" s="166"/>
    </row>
    <row r="21" spans="1:10" ht="8.4499999999999993" customHeight="1">
      <c r="A21" s="168"/>
      <c r="B21" s="167"/>
      <c r="C21" s="166"/>
      <c r="D21" s="166"/>
      <c r="E21" s="166"/>
      <c r="F21" s="166"/>
      <c r="G21" s="166"/>
      <c r="H21" s="166"/>
      <c r="I21" s="166"/>
      <c r="J21" s="166"/>
    </row>
    <row r="22" spans="1:10" ht="8.4499999999999993" customHeight="1">
      <c r="A22" s="168"/>
      <c r="B22" s="167"/>
      <c r="C22" s="166"/>
      <c r="D22" s="166"/>
      <c r="E22" s="166"/>
      <c r="F22" s="166"/>
      <c r="G22" s="166"/>
      <c r="H22" s="166"/>
      <c r="I22" s="166"/>
      <c r="J22" s="166"/>
    </row>
    <row r="23" spans="1:10" ht="8.4499999999999993" customHeight="1">
      <c r="A23" s="168" t="s">
        <v>345</v>
      </c>
      <c r="B23" s="167"/>
      <c r="C23" s="166"/>
      <c r="D23" s="166"/>
      <c r="E23" s="166"/>
      <c r="F23" s="166"/>
      <c r="G23" s="166"/>
      <c r="H23" s="166"/>
      <c r="I23" s="166"/>
      <c r="J23" s="166"/>
    </row>
    <row r="24" spans="1:10" ht="8.4499999999999993" customHeight="1">
      <c r="A24" s="168"/>
      <c r="B24" s="167"/>
      <c r="C24" s="166"/>
      <c r="D24" s="166"/>
      <c r="E24" s="166"/>
      <c r="F24" s="166"/>
      <c r="G24" s="166"/>
      <c r="H24" s="166"/>
      <c r="I24" s="166"/>
      <c r="J24" s="166"/>
    </row>
    <row r="25" spans="1:10" ht="8.4499999999999993" customHeight="1">
      <c r="A25" s="168"/>
      <c r="B25" s="167"/>
      <c r="C25" s="166"/>
      <c r="D25" s="166"/>
      <c r="E25" s="166"/>
      <c r="F25" s="166"/>
      <c r="G25" s="166"/>
      <c r="H25" s="166"/>
      <c r="I25" s="166"/>
      <c r="J25" s="166"/>
    </row>
    <row r="26" spans="1:10" ht="8.4499999999999993" customHeight="1">
      <c r="A26" s="168" t="s">
        <v>346</v>
      </c>
      <c r="B26" s="167"/>
      <c r="C26" s="166"/>
      <c r="D26" s="166"/>
      <c r="E26" s="166"/>
      <c r="F26" s="166"/>
      <c r="G26" s="166"/>
      <c r="H26" s="166"/>
      <c r="I26" s="166"/>
      <c r="J26" s="166"/>
    </row>
    <row r="27" spans="1:10" ht="8.4499999999999993" customHeight="1">
      <c r="A27" s="168"/>
      <c r="B27" s="167"/>
      <c r="C27" s="166"/>
      <c r="D27" s="166"/>
      <c r="E27" s="166"/>
      <c r="F27" s="166"/>
      <c r="G27" s="166"/>
      <c r="H27" s="166"/>
      <c r="I27" s="166"/>
      <c r="J27" s="166"/>
    </row>
    <row r="28" spans="1:10" ht="8.4499999999999993" customHeight="1">
      <c r="A28" s="168"/>
      <c r="B28" s="167"/>
      <c r="C28" s="166"/>
      <c r="D28" s="166"/>
      <c r="E28" s="166"/>
      <c r="F28" s="166"/>
      <c r="G28" s="166"/>
      <c r="H28" s="166"/>
      <c r="I28" s="166"/>
      <c r="J28" s="166"/>
    </row>
    <row r="29" spans="1:10" ht="8.4499999999999993" customHeight="1">
      <c r="A29" s="168" t="s">
        <v>347</v>
      </c>
      <c r="B29" s="167"/>
      <c r="C29" s="166"/>
      <c r="D29" s="166"/>
      <c r="E29" s="166"/>
      <c r="F29" s="166"/>
      <c r="G29" s="166"/>
      <c r="H29" s="166"/>
      <c r="I29" s="166"/>
      <c r="J29" s="166"/>
    </row>
    <row r="30" spans="1:10" ht="8.4499999999999993" customHeight="1">
      <c r="A30" s="168"/>
      <c r="B30" s="167"/>
      <c r="C30" s="166"/>
      <c r="D30" s="166"/>
      <c r="E30" s="166"/>
      <c r="F30" s="166"/>
      <c r="G30" s="166"/>
      <c r="H30" s="166"/>
      <c r="I30" s="166"/>
      <c r="J30" s="166"/>
    </row>
    <row r="31" spans="1:10" ht="8.4499999999999993" customHeight="1">
      <c r="A31" s="168"/>
      <c r="B31" s="167"/>
      <c r="C31" s="166"/>
      <c r="D31" s="166"/>
      <c r="E31" s="166"/>
      <c r="F31" s="166"/>
      <c r="G31" s="166"/>
      <c r="H31" s="166"/>
      <c r="I31" s="166"/>
      <c r="J31" s="166"/>
    </row>
    <row r="32" spans="1:10" ht="8.4499999999999993" customHeight="1">
      <c r="A32" s="168" t="s">
        <v>348</v>
      </c>
      <c r="B32" s="167"/>
      <c r="C32" s="169"/>
      <c r="D32" s="169"/>
      <c r="E32" s="169"/>
      <c r="F32" s="169"/>
      <c r="G32" s="169"/>
      <c r="H32" s="169"/>
      <c r="I32" s="169"/>
      <c r="J32" s="170"/>
    </row>
    <row r="33" spans="1:10" ht="8.4499999999999993" customHeight="1">
      <c r="A33" s="168"/>
      <c r="B33" s="167"/>
      <c r="C33" s="166"/>
      <c r="D33" s="166"/>
      <c r="E33" s="166"/>
      <c r="F33" s="166"/>
      <c r="G33" s="166"/>
      <c r="H33" s="166"/>
      <c r="I33" s="166"/>
      <c r="J33" s="166"/>
    </row>
    <row r="34" spans="1:10" s="15" customFormat="1" ht="8.4499999999999993" customHeight="1">
      <c r="A34" s="168"/>
      <c r="B34" s="167"/>
      <c r="C34" s="166"/>
      <c r="D34" s="166"/>
      <c r="E34" s="166"/>
      <c r="F34" s="166"/>
      <c r="G34" s="166"/>
      <c r="H34" s="166"/>
      <c r="I34" s="166"/>
      <c r="J34" s="166"/>
    </row>
    <row r="35" spans="1:10" ht="8.4499999999999993" customHeight="1">
      <c r="A35" s="220" t="s">
        <v>349</v>
      </c>
      <c r="B35" s="168"/>
      <c r="C35" s="166"/>
      <c r="D35" s="166"/>
      <c r="E35" s="166"/>
      <c r="F35" s="166"/>
      <c r="G35" s="166"/>
      <c r="H35" s="166"/>
      <c r="I35" s="166"/>
      <c r="J35" s="166"/>
    </row>
    <row r="36" spans="1:10" ht="8.4499999999999993" customHeight="1">
      <c r="A36" s="168"/>
      <c r="B36" s="168"/>
      <c r="C36" s="166"/>
      <c r="D36" s="166"/>
      <c r="E36" s="166"/>
      <c r="F36" s="166"/>
      <c r="G36" s="166"/>
      <c r="H36" s="166"/>
      <c r="I36" s="166"/>
      <c r="J36" s="166"/>
    </row>
    <row r="37" spans="1:10" ht="8.4499999999999993" customHeight="1">
      <c r="A37" s="168"/>
      <c r="B37" s="168"/>
      <c r="C37" s="166"/>
      <c r="D37" s="166"/>
      <c r="E37" s="166"/>
      <c r="F37" s="166"/>
      <c r="G37" s="166"/>
      <c r="H37" s="166"/>
      <c r="I37" s="166"/>
      <c r="J37" s="166"/>
    </row>
    <row r="38" spans="1:10" ht="8.4499999999999993" customHeight="1">
      <c r="A38" s="220" t="s">
        <v>350</v>
      </c>
      <c r="B38" s="168"/>
      <c r="C38" s="166"/>
      <c r="D38" s="166"/>
      <c r="E38" s="166"/>
      <c r="F38" s="166"/>
      <c r="G38" s="166"/>
      <c r="H38" s="166"/>
      <c r="I38" s="166"/>
      <c r="J38" s="166"/>
    </row>
    <row r="39" spans="1:10" ht="8.4499999999999993" customHeight="1">
      <c r="A39" s="168"/>
      <c r="B39" s="168"/>
      <c r="C39" s="166"/>
      <c r="D39" s="166"/>
      <c r="E39" s="166"/>
      <c r="F39" s="166"/>
      <c r="G39" s="166"/>
      <c r="H39" s="166"/>
      <c r="I39" s="166"/>
      <c r="J39" s="166"/>
    </row>
    <row r="40" spans="1:10" ht="8.4499999999999993" customHeight="1">
      <c r="A40" s="168"/>
      <c r="B40" s="168"/>
      <c r="C40" s="166"/>
      <c r="D40" s="166"/>
      <c r="E40" s="166"/>
      <c r="F40" s="166"/>
      <c r="G40" s="166"/>
      <c r="H40" s="166"/>
      <c r="I40" s="166"/>
      <c r="J40" s="166"/>
    </row>
    <row r="41" spans="1:10" ht="8.4499999999999993" customHeight="1">
      <c r="A41" s="220" t="s">
        <v>351</v>
      </c>
      <c r="B41" s="168"/>
      <c r="C41" s="166"/>
      <c r="D41" s="166"/>
      <c r="E41" s="166"/>
      <c r="F41" s="166"/>
      <c r="G41" s="166"/>
      <c r="H41" s="166"/>
      <c r="I41" s="166"/>
      <c r="J41" s="166"/>
    </row>
    <row r="42" spans="1:10" ht="8.4499999999999993" customHeight="1">
      <c r="A42" s="168"/>
      <c r="B42" s="168"/>
      <c r="C42" s="166"/>
      <c r="D42" s="166"/>
      <c r="E42" s="166"/>
      <c r="F42" s="166"/>
      <c r="G42" s="166"/>
      <c r="H42" s="166"/>
      <c r="I42" s="166"/>
      <c r="J42" s="166"/>
    </row>
    <row r="43" spans="1:10" ht="8.4499999999999993" customHeight="1">
      <c r="A43" s="168"/>
      <c r="B43" s="167"/>
      <c r="C43" s="166"/>
      <c r="D43" s="166"/>
      <c r="E43" s="166"/>
      <c r="F43" s="166"/>
      <c r="G43" s="166"/>
      <c r="H43" s="166"/>
      <c r="I43" s="166"/>
      <c r="J43" s="166"/>
    </row>
    <row r="44" spans="1:10" ht="8.4499999999999993" customHeight="1">
      <c r="A44" s="286" t="s">
        <v>1769</v>
      </c>
      <c r="B44" s="284"/>
      <c r="C44" s="187"/>
      <c r="D44" s="187"/>
      <c r="E44" s="187"/>
      <c r="F44" s="187"/>
      <c r="G44" s="169"/>
      <c r="H44" s="169"/>
      <c r="I44" s="169"/>
      <c r="J44" s="169"/>
    </row>
    <row r="45" spans="1:10" ht="8.4499999999999993" customHeight="1">
      <c r="A45" s="168"/>
      <c r="B45" s="168"/>
    </row>
    <row r="46" spans="1:10" ht="8.4499999999999993" customHeight="1">
      <c r="A46" s="168"/>
      <c r="B46" s="167"/>
    </row>
    <row r="47" spans="1:10" ht="8.4499999999999993" customHeight="1">
      <c r="A47" s="220" t="s">
        <v>352</v>
      </c>
      <c r="B47" s="168"/>
    </row>
    <row r="48" spans="1:10" ht="8.4499999999999993" customHeight="1" thickBot="1">
      <c r="A48" s="168"/>
      <c r="B48" s="168"/>
    </row>
    <row r="49" spans="1:10" ht="21" customHeight="1" thickTop="1" thickBot="1">
      <c r="A49" s="565" t="s">
        <v>88</v>
      </c>
      <c r="B49" s="566"/>
      <c r="C49" s="567"/>
      <c r="D49" s="568">
        <f>D8</f>
        <v>44909337.659999996</v>
      </c>
      <c r="E49" s="567"/>
      <c r="F49" s="567"/>
      <c r="G49" s="567"/>
      <c r="H49" s="568">
        <f>H8</f>
        <v>41449000</v>
      </c>
      <c r="I49" s="567"/>
      <c r="J49" s="569"/>
    </row>
    <row r="50" spans="1:10" ht="12" thickTop="1"/>
  </sheetData>
  <mergeCells count="4">
    <mergeCell ref="A6:A7"/>
    <mergeCell ref="B6:B7"/>
    <mergeCell ref="G6:J6"/>
    <mergeCell ref="C6:F6"/>
  </mergeCells>
  <phoneticPr fontId="14" type="noConversion"/>
  <printOptions horizontalCentered="1"/>
  <pageMargins left="0.23622047244094491" right="0.23622047244094491" top="0" bottom="0.35433070866141736" header="0.31496062992125984" footer="0.11811023622047245"/>
  <pageSetup paperSize="9" scale="90" fitToHeight="0" orientation="landscape" horizontalDpi="1200" verticalDpi="1200" r:id="rId1"/>
  <headerFooter alignWithMargins="0">
    <oddFooter>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SheetLayoutView="100" workbookViewId="0">
      <selection activeCell="AM10" sqref="AM10"/>
    </sheetView>
  </sheetViews>
  <sheetFormatPr defaultColWidth="9.140625" defaultRowHeight="11.25"/>
  <cols>
    <col min="1" max="1" width="8.28515625" style="14" customWidth="1"/>
    <col min="2" max="2" width="67.28515625" style="14" customWidth="1"/>
    <col min="3" max="4" width="28.28515625" style="14" customWidth="1"/>
    <col min="5" max="16384" width="9.140625" style="14"/>
  </cols>
  <sheetData>
    <row r="1" spans="1:7" s="15" customFormat="1" ht="18">
      <c r="A1" s="708"/>
      <c r="B1" s="709" t="s">
        <v>192</v>
      </c>
      <c r="C1" s="690" t="str">
        <f>Kadar.ode.!F1</f>
        <v>Институт за плућне болести Војводине</v>
      </c>
      <c r="D1" s="173"/>
      <c r="E1" s="173"/>
      <c r="F1" s="173"/>
    </row>
    <row r="2" spans="1:7" s="15" customFormat="1" ht="18">
      <c r="A2" s="708"/>
      <c r="B2" s="709" t="s">
        <v>193</v>
      </c>
      <c r="C2" s="171">
        <f>Kadar.ode.!F2</f>
        <v>8042462</v>
      </c>
      <c r="D2" s="173"/>
      <c r="E2" s="173"/>
      <c r="F2" s="173"/>
    </row>
    <row r="3" spans="1:7" s="15" customFormat="1" ht="18">
      <c r="A3" s="708"/>
      <c r="B3" s="709"/>
      <c r="C3" s="171"/>
      <c r="D3" s="173"/>
      <c r="E3" s="173"/>
      <c r="F3" s="173"/>
    </row>
    <row r="4" spans="1:7" ht="18">
      <c r="A4" s="708"/>
      <c r="B4" s="709" t="s">
        <v>1839</v>
      </c>
      <c r="C4" s="172" t="s">
        <v>307</v>
      </c>
      <c r="D4" s="174"/>
      <c r="E4" s="174"/>
      <c r="F4" s="174"/>
    </row>
    <row r="5" spans="1:7" ht="18">
      <c r="A5" s="710"/>
      <c r="B5" s="711"/>
      <c r="C5" s="92"/>
      <c r="D5" s="61"/>
    </row>
    <row r="6" spans="1:7" ht="12.75">
      <c r="A6" s="773" t="s">
        <v>6</v>
      </c>
      <c r="B6" s="773" t="s">
        <v>18</v>
      </c>
      <c r="C6" s="773" t="s">
        <v>17</v>
      </c>
      <c r="D6" s="773"/>
      <c r="E6" s="439"/>
      <c r="F6" s="439"/>
      <c r="G6" s="439"/>
    </row>
    <row r="7" spans="1:7" ht="12.75">
      <c r="A7" s="773"/>
      <c r="B7" s="773"/>
      <c r="C7" s="573" t="s">
        <v>1844</v>
      </c>
      <c r="D7" s="573" t="s">
        <v>1883</v>
      </c>
      <c r="E7" s="439"/>
      <c r="F7" s="439"/>
      <c r="G7" s="439"/>
    </row>
    <row r="8" spans="1:7" s="9" customFormat="1" ht="27.6" customHeight="1">
      <c r="A8" s="472" t="s">
        <v>90</v>
      </c>
      <c r="B8" s="527" t="s">
        <v>101</v>
      </c>
      <c r="C8" s="498">
        <v>16742675.75</v>
      </c>
      <c r="D8" s="498">
        <v>12500000</v>
      </c>
      <c r="E8" s="451"/>
      <c r="F8" s="451"/>
      <c r="G8" s="451"/>
    </row>
    <row r="9" spans="1:7" s="9" customFormat="1" ht="27.6" customHeight="1">
      <c r="A9" s="574" t="s">
        <v>91</v>
      </c>
      <c r="B9" s="527" t="s">
        <v>102</v>
      </c>
      <c r="C9" s="483">
        <v>3695140.65</v>
      </c>
      <c r="D9" s="483">
        <v>3000000</v>
      </c>
      <c r="E9" s="451"/>
      <c r="F9" s="451"/>
      <c r="G9" s="451"/>
    </row>
    <row r="10" spans="1:7" s="9" customFormat="1" ht="27.6" customHeight="1">
      <c r="A10" s="472" t="s">
        <v>92</v>
      </c>
      <c r="B10" s="577" t="s">
        <v>103</v>
      </c>
      <c r="C10" s="484">
        <v>64299107.460000001</v>
      </c>
      <c r="D10" s="484">
        <v>65000000</v>
      </c>
      <c r="E10" s="451"/>
      <c r="F10" s="451"/>
      <c r="G10" s="451"/>
    </row>
    <row r="11" spans="1:7" s="9" customFormat="1" ht="27.6" customHeight="1">
      <c r="A11" s="472" t="s">
        <v>93</v>
      </c>
      <c r="B11" s="575" t="s">
        <v>104</v>
      </c>
      <c r="C11" s="483">
        <v>0</v>
      </c>
      <c r="D11" s="483">
        <v>0</v>
      </c>
      <c r="E11" s="451"/>
      <c r="F11" s="451"/>
      <c r="G11" s="451"/>
    </row>
    <row r="12" spans="1:7" s="576" customFormat="1" ht="27.6" customHeight="1">
      <c r="A12" s="472" t="s">
        <v>94</v>
      </c>
      <c r="B12" s="527" t="s">
        <v>106</v>
      </c>
      <c r="C12" s="483">
        <v>0</v>
      </c>
      <c r="D12" s="483">
        <v>0</v>
      </c>
      <c r="E12" s="451"/>
      <c r="F12" s="451"/>
      <c r="G12" s="451"/>
    </row>
    <row r="13" spans="1:7" s="576" customFormat="1" ht="27.6" customHeight="1">
      <c r="A13" s="472" t="s">
        <v>95</v>
      </c>
      <c r="B13" s="527" t="s">
        <v>105</v>
      </c>
      <c r="C13" s="483">
        <v>47606971.060000002</v>
      </c>
      <c r="D13" s="483">
        <v>37148000</v>
      </c>
      <c r="E13" s="451"/>
      <c r="F13" s="451"/>
      <c r="G13" s="451"/>
    </row>
    <row r="14" spans="1:7" s="576" customFormat="1" ht="27.6" customHeight="1">
      <c r="A14" s="472" t="s">
        <v>96</v>
      </c>
      <c r="B14" s="527" t="s">
        <v>107</v>
      </c>
      <c r="C14" s="483">
        <v>22229589.300000001</v>
      </c>
      <c r="D14" s="483">
        <v>17000000</v>
      </c>
      <c r="E14" s="451"/>
      <c r="F14" s="451"/>
      <c r="G14" s="451"/>
    </row>
    <row r="15" spans="1:7" s="9" customFormat="1" ht="36.6" customHeight="1">
      <c r="A15" s="472" t="s">
        <v>89</v>
      </c>
      <c r="B15" s="579" t="s">
        <v>108</v>
      </c>
      <c r="C15" s="578">
        <f>SUM(C8:C14)</f>
        <v>154573484.22</v>
      </c>
      <c r="D15" s="578">
        <f>SUM(D8:D14)</f>
        <v>134648000</v>
      </c>
      <c r="E15" s="451"/>
      <c r="F15" s="451"/>
      <c r="G15" s="451"/>
    </row>
    <row r="16" spans="1:7" ht="12.75">
      <c r="A16" s="439"/>
      <c r="B16" s="439"/>
      <c r="C16" s="439"/>
      <c r="D16" s="439"/>
      <c r="E16" s="439"/>
      <c r="F16" s="439"/>
      <c r="G16" s="439"/>
    </row>
    <row r="17" spans="1:7" ht="12.75">
      <c r="A17" s="439"/>
      <c r="B17" s="439"/>
      <c r="C17" s="439"/>
      <c r="D17" s="439"/>
      <c r="E17" s="439"/>
      <c r="F17" s="439"/>
      <c r="G17" s="439"/>
    </row>
    <row r="18" spans="1:7" ht="12.75">
      <c r="A18" s="439"/>
      <c r="B18" s="439"/>
      <c r="C18" s="439"/>
      <c r="D18" s="439"/>
      <c r="E18" s="439"/>
      <c r="F18" s="439"/>
      <c r="G18" s="439"/>
    </row>
    <row r="19" spans="1:7" ht="12.75">
      <c r="A19" s="439"/>
      <c r="B19" s="439"/>
      <c r="C19" s="439"/>
      <c r="D19" s="439"/>
      <c r="E19" s="439"/>
      <c r="F19" s="439"/>
      <c r="G19" s="439"/>
    </row>
    <row r="20" spans="1:7" ht="12.75">
      <c r="A20" s="439"/>
      <c r="B20" s="439"/>
      <c r="C20" s="439"/>
      <c r="D20" s="439"/>
      <c r="E20" s="439"/>
      <c r="F20" s="439"/>
      <c r="G20" s="439"/>
    </row>
    <row r="21" spans="1:7" ht="12.75">
      <c r="A21" s="439"/>
      <c r="B21" s="439"/>
      <c r="C21" s="439"/>
      <c r="D21" s="439"/>
      <c r="E21" s="439"/>
      <c r="F21" s="439"/>
      <c r="G21" s="439"/>
    </row>
  </sheetData>
  <mergeCells count="3">
    <mergeCell ref="A6:A7"/>
    <mergeCell ref="B6:B7"/>
    <mergeCell ref="C6:D6"/>
  </mergeCells>
  <phoneticPr fontId="14" type="noConversion"/>
  <printOptions horizontalCentered="1"/>
  <pageMargins left="0.25" right="0.25" top="0.75" bottom="0.75" header="0.3" footer="0.3"/>
  <pageSetup paperSize="9" orientation="landscape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5"/>
  <sheetViews>
    <sheetView showGridLines="0" view="pageBreakPreview" topLeftCell="A4" zoomScaleSheetLayoutView="100" workbookViewId="0">
      <selection activeCell="AM10" sqref="AM10"/>
    </sheetView>
  </sheetViews>
  <sheetFormatPr defaultColWidth="9.140625" defaultRowHeight="12.75"/>
  <cols>
    <col min="1" max="1" width="8.85546875" style="38" customWidth="1"/>
    <col min="2" max="2" width="53" style="38" customWidth="1"/>
    <col min="3" max="3" width="9.42578125" style="39" bestFit="1" customWidth="1"/>
    <col min="4" max="4" width="11.5703125" style="39" customWidth="1"/>
    <col min="5" max="6" width="11.7109375" style="39" customWidth="1"/>
    <col min="7" max="7" width="9.42578125" style="39" customWidth="1"/>
    <col min="8" max="8" width="9.42578125" style="37" customWidth="1"/>
    <col min="9" max="9" width="12.42578125" style="37" customWidth="1"/>
    <col min="10" max="16384" width="9.140625" style="37"/>
  </cols>
  <sheetData>
    <row r="1" spans="1:9" ht="18">
      <c r="A1" s="708"/>
      <c r="B1" s="692" t="s">
        <v>192</v>
      </c>
      <c r="C1" s="690" t="str">
        <f>Kadar.ode.!F1</f>
        <v>Институт за плућне болести Војводине</v>
      </c>
      <c r="D1" s="173"/>
      <c r="E1" s="173"/>
      <c r="F1" s="175"/>
      <c r="G1" s="15"/>
    </row>
    <row r="2" spans="1:9" ht="18">
      <c r="A2" s="708"/>
      <c r="B2" s="692" t="s">
        <v>193</v>
      </c>
      <c r="C2" s="171">
        <f>Kadar.ode.!F2</f>
        <v>8042462</v>
      </c>
      <c r="D2" s="173"/>
      <c r="E2" s="173"/>
      <c r="F2" s="175"/>
      <c r="G2" s="15"/>
    </row>
    <row r="3" spans="1:9" ht="18">
      <c r="A3" s="708"/>
      <c r="B3" s="692"/>
      <c r="C3" s="171"/>
      <c r="D3" s="173"/>
      <c r="E3" s="173"/>
      <c r="F3" s="175"/>
      <c r="G3" s="15"/>
    </row>
    <row r="4" spans="1:9" ht="18">
      <c r="A4" s="708"/>
      <c r="B4" s="692" t="s">
        <v>1840</v>
      </c>
      <c r="C4" s="704" t="s">
        <v>308</v>
      </c>
      <c r="D4" s="174"/>
      <c r="E4" s="174"/>
      <c r="F4" s="176"/>
      <c r="G4" s="7"/>
    </row>
    <row r="5" spans="1:9" ht="15.75">
      <c r="A5" s="15"/>
      <c r="B5" s="11"/>
      <c r="C5" s="11"/>
      <c r="D5" s="11"/>
      <c r="F5" s="36"/>
      <c r="G5" s="36"/>
    </row>
    <row r="6" spans="1:9" s="5" customFormat="1" ht="77.45" customHeight="1">
      <c r="A6" s="602" t="s">
        <v>120</v>
      </c>
      <c r="B6" s="602" t="s">
        <v>337</v>
      </c>
      <c r="C6" s="564" t="s">
        <v>1845</v>
      </c>
      <c r="D6" s="564" t="s">
        <v>1846</v>
      </c>
      <c r="E6" s="564" t="s">
        <v>1847</v>
      </c>
      <c r="F6" s="564" t="s">
        <v>1848</v>
      </c>
      <c r="G6" s="564" t="s">
        <v>1849</v>
      </c>
      <c r="H6" s="564" t="s">
        <v>1884</v>
      </c>
      <c r="I6" s="564" t="s">
        <v>1885</v>
      </c>
    </row>
    <row r="7" spans="1:9">
      <c r="A7" s="99" t="s">
        <v>310</v>
      </c>
      <c r="B7" s="99"/>
      <c r="C7" s="188"/>
      <c r="D7" s="188"/>
      <c r="E7" s="188"/>
      <c r="F7" s="189"/>
      <c r="G7" s="189"/>
      <c r="H7" s="189"/>
      <c r="I7" s="40"/>
    </row>
    <row r="8" spans="1:9" ht="25.5">
      <c r="A8" s="580" t="s">
        <v>3465</v>
      </c>
      <c r="B8" s="581" t="s">
        <v>3466</v>
      </c>
      <c r="C8" s="582">
        <v>7</v>
      </c>
      <c r="D8" s="583">
        <v>1259</v>
      </c>
      <c r="E8" s="583">
        <v>2652</v>
      </c>
      <c r="F8" s="582">
        <v>1238</v>
      </c>
      <c r="G8" s="583">
        <v>38</v>
      </c>
      <c r="H8" s="583">
        <v>2652</v>
      </c>
      <c r="I8" s="583">
        <v>1259</v>
      </c>
    </row>
    <row r="9" spans="1:9" ht="23.45" customHeight="1">
      <c r="A9" s="580" t="s">
        <v>3467</v>
      </c>
      <c r="B9" s="581" t="s">
        <v>3468</v>
      </c>
      <c r="C9" s="582">
        <v>384</v>
      </c>
      <c r="D9" s="583">
        <v>1728</v>
      </c>
      <c r="E9" s="583">
        <v>5589</v>
      </c>
      <c r="F9" s="582">
        <v>2422</v>
      </c>
      <c r="G9" s="583">
        <v>39</v>
      </c>
      <c r="H9" s="583">
        <v>5589</v>
      </c>
      <c r="I9" s="583">
        <v>1728</v>
      </c>
    </row>
    <row r="10" spans="1:9">
      <c r="A10" s="189"/>
      <c r="B10" s="151"/>
      <c r="C10" s="188"/>
      <c r="D10" s="188"/>
      <c r="E10" s="188"/>
      <c r="F10" s="189"/>
      <c r="G10" s="189"/>
      <c r="H10" s="189"/>
      <c r="I10" s="40"/>
    </row>
    <row r="11" spans="1:9" ht="10.15" customHeight="1">
      <c r="A11" s="584" t="s">
        <v>311</v>
      </c>
      <c r="B11" s="584"/>
      <c r="C11" s="585"/>
      <c r="D11" s="585"/>
      <c r="E11" s="585"/>
      <c r="F11" s="189"/>
      <c r="G11" s="189"/>
      <c r="H11" s="189"/>
      <c r="I11" s="40"/>
    </row>
    <row r="12" spans="1:9" ht="10.15" customHeight="1">
      <c r="A12" s="586"/>
      <c r="B12" s="418"/>
      <c r="C12" s="585"/>
      <c r="D12" s="585"/>
      <c r="E12" s="585"/>
      <c r="F12" s="189"/>
      <c r="G12" s="189"/>
      <c r="H12" s="189"/>
      <c r="I12" s="40"/>
    </row>
    <row r="13" spans="1:9" ht="10.15" customHeight="1">
      <c r="A13" s="584" t="s">
        <v>312</v>
      </c>
      <c r="B13" s="584"/>
      <c r="C13" s="585"/>
      <c r="D13" s="585"/>
      <c r="E13" s="585"/>
      <c r="F13" s="189"/>
      <c r="G13" s="189"/>
      <c r="H13" s="189"/>
      <c r="I13" s="40"/>
    </row>
    <row r="14" spans="1:9" ht="10.15" customHeight="1">
      <c r="A14" s="586"/>
      <c r="B14" s="418"/>
      <c r="C14" s="585"/>
      <c r="D14" s="585"/>
      <c r="E14" s="585"/>
      <c r="F14" s="189"/>
      <c r="G14" s="189"/>
      <c r="H14" s="189"/>
      <c r="I14" s="40"/>
    </row>
    <row r="15" spans="1:9" ht="10.15" customHeight="1">
      <c r="A15" s="586"/>
      <c r="B15" s="418"/>
      <c r="C15" s="585"/>
      <c r="D15" s="585"/>
      <c r="E15" s="585"/>
      <c r="F15" s="189"/>
      <c r="G15" s="189"/>
      <c r="H15" s="189"/>
      <c r="I15" s="40"/>
    </row>
    <row r="16" spans="1:9" ht="10.15" customHeight="1">
      <c r="A16" s="584" t="s">
        <v>313</v>
      </c>
      <c r="B16" s="584"/>
      <c r="C16" s="585"/>
      <c r="D16" s="585"/>
      <c r="E16" s="585"/>
      <c r="F16" s="189"/>
      <c r="G16" s="189"/>
      <c r="H16" s="189"/>
      <c r="I16" s="40"/>
    </row>
    <row r="17" spans="1:9" ht="13.9" customHeight="1">
      <c r="A17" s="192" t="s">
        <v>314</v>
      </c>
      <c r="B17" s="418"/>
      <c r="C17" s="585"/>
      <c r="D17" s="585"/>
      <c r="E17" s="585"/>
      <c r="F17" s="189"/>
      <c r="G17" s="189"/>
      <c r="H17" s="189"/>
      <c r="I17" s="40"/>
    </row>
    <row r="18" spans="1:9" ht="10.15" customHeight="1">
      <c r="A18" s="192"/>
      <c r="B18" s="418"/>
      <c r="C18" s="585"/>
      <c r="D18" s="585"/>
      <c r="E18" s="585"/>
      <c r="F18" s="189"/>
      <c r="G18" s="189"/>
      <c r="H18" s="189"/>
      <c r="I18" s="40"/>
    </row>
    <row r="19" spans="1:9" ht="10.15" customHeight="1">
      <c r="A19" s="192"/>
      <c r="B19" s="418"/>
      <c r="C19" s="585"/>
      <c r="D19" s="585"/>
      <c r="E19" s="585"/>
      <c r="F19" s="189"/>
      <c r="G19" s="189"/>
      <c r="H19" s="189"/>
      <c r="I19" s="40"/>
    </row>
    <row r="20" spans="1:9" ht="10.15" customHeight="1">
      <c r="A20" s="192" t="s">
        <v>315</v>
      </c>
      <c r="B20" s="418"/>
      <c r="C20" s="585"/>
      <c r="D20" s="585"/>
      <c r="E20" s="585"/>
      <c r="F20" s="189"/>
      <c r="G20" s="189"/>
      <c r="H20" s="189"/>
      <c r="I20" s="40"/>
    </row>
    <row r="21" spans="1:9" ht="10.15" customHeight="1">
      <c r="A21" s="192"/>
      <c r="B21" s="418"/>
      <c r="C21" s="585"/>
      <c r="D21" s="585"/>
      <c r="E21" s="585"/>
      <c r="F21" s="189"/>
      <c r="G21" s="189"/>
      <c r="H21" s="189"/>
      <c r="I21" s="40"/>
    </row>
    <row r="22" spans="1:9" ht="10.15" customHeight="1">
      <c r="A22" s="192"/>
      <c r="B22" s="418"/>
      <c r="C22" s="585"/>
      <c r="D22" s="585"/>
      <c r="E22" s="585"/>
      <c r="F22" s="189"/>
      <c r="G22" s="189"/>
      <c r="H22" s="189"/>
      <c r="I22" s="40"/>
    </row>
    <row r="23" spans="1:9" ht="10.15" customHeight="1">
      <c r="A23" s="584" t="s">
        <v>316</v>
      </c>
      <c r="B23" s="584"/>
      <c r="C23" s="585"/>
      <c r="D23" s="585"/>
      <c r="E23" s="585"/>
      <c r="F23" s="189"/>
      <c r="G23" s="189"/>
      <c r="H23" s="189"/>
      <c r="I23" s="40"/>
    </row>
    <row r="24" spans="1:9" ht="10.15" customHeight="1">
      <c r="A24" s="586"/>
      <c r="B24" s="418"/>
      <c r="C24" s="585"/>
      <c r="D24" s="585"/>
      <c r="E24" s="585"/>
      <c r="F24" s="189"/>
      <c r="G24" s="189"/>
      <c r="H24" s="189"/>
      <c r="I24" s="40"/>
    </row>
    <row r="25" spans="1:9" ht="10.15" customHeight="1">
      <c r="A25" s="586"/>
      <c r="B25" s="418"/>
      <c r="C25" s="585"/>
      <c r="D25" s="585"/>
      <c r="E25" s="585"/>
      <c r="F25" s="189"/>
      <c r="G25" s="189"/>
      <c r="H25" s="189"/>
      <c r="I25" s="40"/>
    </row>
    <row r="26" spans="1:9" ht="10.15" customHeight="1">
      <c r="A26" s="584" t="s">
        <v>317</v>
      </c>
      <c r="B26" s="584"/>
      <c r="C26" s="585"/>
      <c r="D26" s="585"/>
      <c r="E26" s="585"/>
      <c r="F26" s="189"/>
      <c r="G26" s="189"/>
      <c r="H26" s="189"/>
      <c r="I26" s="40"/>
    </row>
    <row r="27" spans="1:9" ht="10.15" customHeight="1">
      <c r="A27" s="586"/>
      <c r="B27" s="418"/>
      <c r="C27" s="585"/>
      <c r="D27" s="585"/>
      <c r="E27" s="585"/>
      <c r="F27" s="189"/>
      <c r="G27" s="189"/>
      <c r="H27" s="189"/>
      <c r="I27" s="40"/>
    </row>
    <row r="28" spans="1:9" ht="10.15" customHeight="1">
      <c r="A28" s="584" t="s">
        <v>318</v>
      </c>
      <c r="B28" s="584"/>
      <c r="C28" s="585"/>
      <c r="D28" s="585"/>
      <c r="E28" s="585"/>
      <c r="F28" s="189"/>
      <c r="G28" s="189"/>
      <c r="H28" s="189"/>
      <c r="I28" s="40"/>
    </row>
    <row r="29" spans="1:9" s="56" customFormat="1" ht="10.15" customHeight="1">
      <c r="A29" s="586"/>
      <c r="B29" s="418"/>
      <c r="C29" s="585"/>
      <c r="D29" s="585"/>
      <c r="E29" s="585"/>
      <c r="F29" s="191"/>
      <c r="G29" s="191"/>
      <c r="H29" s="191"/>
      <c r="I29" s="193"/>
    </row>
    <row r="30" spans="1:9" ht="10.15" customHeight="1">
      <c r="A30" s="584" t="s">
        <v>319</v>
      </c>
      <c r="B30" s="584"/>
      <c r="C30" s="585"/>
      <c r="D30" s="585"/>
      <c r="E30" s="585"/>
      <c r="F30" s="189"/>
      <c r="G30" s="189"/>
      <c r="H30" s="189"/>
      <c r="I30" s="40"/>
    </row>
    <row r="31" spans="1:9" ht="10.15" customHeight="1">
      <c r="A31" s="586"/>
      <c r="B31" s="418"/>
      <c r="C31" s="585"/>
      <c r="D31" s="585"/>
      <c r="E31" s="585"/>
      <c r="F31" s="189"/>
      <c r="G31" s="189"/>
      <c r="H31" s="189"/>
      <c r="I31" s="40"/>
    </row>
    <row r="32" spans="1:9" ht="10.15" customHeight="1">
      <c r="A32" s="584" t="s">
        <v>320</v>
      </c>
      <c r="B32" s="584"/>
      <c r="C32" s="585"/>
      <c r="D32" s="585"/>
      <c r="E32" s="585"/>
      <c r="F32" s="189"/>
      <c r="G32" s="189"/>
      <c r="H32" s="189"/>
      <c r="I32" s="40"/>
    </row>
    <row r="33" spans="1:9">
      <c r="A33" s="586"/>
      <c r="B33" s="418"/>
      <c r="C33" s="587"/>
      <c r="D33" s="587"/>
      <c r="E33" s="587"/>
      <c r="F33" s="189"/>
      <c r="G33" s="189"/>
      <c r="H33" s="189"/>
      <c r="I33" s="40"/>
    </row>
    <row r="34" spans="1:9">
      <c r="A34" s="802" t="s">
        <v>88</v>
      </c>
      <c r="B34" s="802"/>
      <c r="C34" s="588"/>
      <c r="D34" s="588"/>
      <c r="E34" s="588"/>
    </row>
    <row r="35" spans="1:9">
      <c r="A35" s="190"/>
      <c r="B35" s="190"/>
    </row>
  </sheetData>
  <mergeCells count="1">
    <mergeCell ref="A34:B34"/>
  </mergeCells>
  <phoneticPr fontId="14" type="noConversion"/>
  <printOptions horizontalCentered="1"/>
  <pageMargins left="0.23622047244094499" right="0.23622047244094499" top="0.61" bottom="0.36" header="0.16" footer="0.13"/>
  <pageSetup paperSize="9" orientation="landscape" r:id="rId1"/>
  <headerFooter alignWithMargins="0">
    <oddFooter>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98"/>
  <sheetViews>
    <sheetView showGridLines="0" view="pageBreakPreview" zoomScaleSheetLayoutView="100" workbookViewId="0">
      <selection activeCell="AM10" sqref="AM10"/>
    </sheetView>
  </sheetViews>
  <sheetFormatPr defaultRowHeight="12.75"/>
  <cols>
    <col min="1" max="1" width="11.28515625" style="589" customWidth="1"/>
    <col min="2" max="2" width="84.140625" style="589" customWidth="1"/>
    <col min="3" max="3" width="8.85546875" customWidth="1"/>
    <col min="4" max="4" width="8" customWidth="1"/>
    <col min="5" max="5" width="8.7109375" customWidth="1"/>
    <col min="6" max="6" width="8.42578125" customWidth="1"/>
    <col min="7" max="7" width="11" customWidth="1"/>
  </cols>
  <sheetData>
    <row r="1" spans="1:7" ht="15.75">
      <c r="A1" s="712"/>
      <c r="B1" s="692" t="s">
        <v>192</v>
      </c>
      <c r="C1" s="690" t="str">
        <f>Kadar.ode.!F1</f>
        <v>Институт за плућне болести Војводине</v>
      </c>
      <c r="D1" s="310"/>
      <c r="E1" s="310"/>
      <c r="F1" s="310"/>
      <c r="G1" s="312"/>
    </row>
    <row r="2" spans="1:7" ht="15.75">
      <c r="A2" s="712"/>
      <c r="B2" s="692" t="s">
        <v>193</v>
      </c>
      <c r="C2" s="731">
        <f>Kadar.ode.!F2</f>
        <v>8042462</v>
      </c>
      <c r="D2" s="732"/>
      <c r="E2" s="310"/>
      <c r="F2" s="310"/>
      <c r="G2" s="312"/>
    </row>
    <row r="3" spans="1:7" ht="15.75">
      <c r="A3" s="712"/>
      <c r="B3" s="692"/>
      <c r="C3" s="308"/>
      <c r="D3" s="310"/>
      <c r="E3" s="310"/>
      <c r="F3" s="310"/>
      <c r="G3" s="312"/>
    </row>
    <row r="4" spans="1:7" ht="31.15" customHeight="1">
      <c r="A4" s="712"/>
      <c r="B4" s="692" t="s">
        <v>1874</v>
      </c>
      <c r="C4" s="803" t="s">
        <v>1873</v>
      </c>
      <c r="D4" s="804"/>
      <c r="E4" s="804"/>
      <c r="F4" s="804"/>
      <c r="G4" s="804"/>
    </row>
    <row r="5" spans="1:7" ht="15.75">
      <c r="A5" s="712"/>
      <c r="B5" s="692" t="s">
        <v>234</v>
      </c>
      <c r="C5" s="309"/>
      <c r="D5" s="311"/>
      <c r="E5" s="311"/>
      <c r="F5" s="311"/>
      <c r="G5" s="313"/>
    </row>
    <row r="6" spans="1:7" ht="16.5" thickBot="1">
      <c r="A6" s="145"/>
      <c r="B6" s="145"/>
      <c r="C6" s="145"/>
      <c r="D6" s="145"/>
      <c r="E6" s="145"/>
      <c r="F6" s="145"/>
      <c r="G6" s="299"/>
    </row>
    <row r="7" spans="1:7" ht="27" customHeight="1" thickTop="1">
      <c r="A7" s="604" t="s">
        <v>120</v>
      </c>
      <c r="B7" s="603" t="s">
        <v>236</v>
      </c>
      <c r="C7" s="599"/>
      <c r="D7" s="600"/>
      <c r="E7" s="600"/>
      <c r="F7" s="600"/>
      <c r="G7" s="601"/>
    </row>
    <row r="8" spans="1:7" s="612" customFormat="1">
      <c r="A8" s="611"/>
      <c r="B8" s="213"/>
      <c r="C8" s="605"/>
      <c r="D8" s="605"/>
      <c r="E8" s="605"/>
      <c r="F8" s="605"/>
      <c r="G8" s="606"/>
    </row>
    <row r="9" spans="1:7" s="612" customFormat="1">
      <c r="A9" s="590" t="s">
        <v>1892</v>
      </c>
      <c r="B9" s="627" t="s">
        <v>1893</v>
      </c>
      <c r="C9" s="613"/>
      <c r="D9" s="613"/>
      <c r="E9" s="613"/>
      <c r="F9" s="613"/>
      <c r="G9" s="614"/>
    </row>
    <row r="10" spans="1:7" s="612" customFormat="1">
      <c r="A10" s="590" t="s">
        <v>1894</v>
      </c>
      <c r="B10" s="627" t="s">
        <v>1895</v>
      </c>
      <c r="C10" s="613"/>
      <c r="D10" s="613"/>
      <c r="E10" s="613"/>
      <c r="F10" s="613"/>
      <c r="G10" s="614"/>
    </row>
    <row r="11" spans="1:7" s="612" customFormat="1">
      <c r="A11" s="590" t="s">
        <v>1896</v>
      </c>
      <c r="B11" s="627" t="s">
        <v>1897</v>
      </c>
      <c r="C11" s="613"/>
      <c r="D11" s="613"/>
      <c r="E11" s="613"/>
      <c r="F11" s="613"/>
      <c r="G11" s="614"/>
    </row>
    <row r="12" spans="1:7" s="612" customFormat="1">
      <c r="A12" s="590" t="s">
        <v>1898</v>
      </c>
      <c r="B12" s="627" t="s">
        <v>1899</v>
      </c>
      <c r="C12" s="613"/>
      <c r="D12" s="613"/>
      <c r="E12" s="613"/>
      <c r="F12" s="613"/>
      <c r="G12" s="614"/>
    </row>
    <row r="13" spans="1:7" s="612" customFormat="1">
      <c r="A13" s="590" t="s">
        <v>1900</v>
      </c>
      <c r="B13" s="627" t="s">
        <v>1901</v>
      </c>
      <c r="C13" s="613"/>
      <c r="D13" s="613"/>
      <c r="E13" s="613"/>
      <c r="F13" s="613"/>
      <c r="G13" s="614"/>
    </row>
    <row r="14" spans="1:7" s="612" customFormat="1">
      <c r="A14" s="590" t="s">
        <v>1902</v>
      </c>
      <c r="B14" s="627" t="s">
        <v>1903</v>
      </c>
      <c r="C14" s="613"/>
      <c r="D14" s="613"/>
      <c r="E14" s="613"/>
      <c r="F14" s="613"/>
      <c r="G14" s="614"/>
    </row>
    <row r="15" spans="1:7" s="612" customFormat="1">
      <c r="A15" s="590" t="s">
        <v>1904</v>
      </c>
      <c r="B15" s="627" t="s">
        <v>1905</v>
      </c>
      <c r="C15" s="613"/>
      <c r="D15" s="613"/>
      <c r="E15" s="613"/>
      <c r="F15" s="613"/>
      <c r="G15" s="614"/>
    </row>
    <row r="16" spans="1:7" s="612" customFormat="1">
      <c r="A16" s="590">
        <v>241021</v>
      </c>
      <c r="B16" s="627" t="s">
        <v>2254</v>
      </c>
      <c r="C16" s="613"/>
      <c r="D16" s="613"/>
      <c r="E16" s="613"/>
      <c r="F16" s="613"/>
      <c r="G16" s="614"/>
    </row>
    <row r="17" spans="1:7" s="612" customFormat="1">
      <c r="A17" s="590">
        <v>241022</v>
      </c>
      <c r="B17" s="627" t="s">
        <v>3519</v>
      </c>
      <c r="C17" s="613"/>
      <c r="D17" s="613"/>
      <c r="E17" s="613"/>
      <c r="F17" s="613"/>
      <c r="G17" s="614"/>
    </row>
    <row r="18" spans="1:7" s="612" customFormat="1">
      <c r="A18" s="590">
        <v>241026</v>
      </c>
      <c r="B18" s="627" t="s">
        <v>3520</v>
      </c>
      <c r="C18" s="613"/>
      <c r="D18" s="613"/>
      <c r="E18" s="613"/>
      <c r="F18" s="613"/>
      <c r="G18" s="614"/>
    </row>
    <row r="19" spans="1:7" s="612" customFormat="1">
      <c r="A19" s="590">
        <v>241028</v>
      </c>
      <c r="B19" s="627" t="s">
        <v>2255</v>
      </c>
      <c r="C19" s="613"/>
      <c r="D19" s="613"/>
      <c r="E19" s="613"/>
      <c r="F19" s="613"/>
      <c r="G19" s="614"/>
    </row>
    <row r="20" spans="1:7" s="612" customFormat="1">
      <c r="A20" s="590">
        <v>260007</v>
      </c>
      <c r="B20" s="627" t="s">
        <v>2256</v>
      </c>
      <c r="C20" s="613"/>
      <c r="D20" s="613"/>
      <c r="E20" s="613"/>
      <c r="F20" s="613"/>
      <c r="G20" s="614"/>
    </row>
    <row r="21" spans="1:7" s="612" customFormat="1">
      <c r="A21" s="590">
        <v>260076</v>
      </c>
      <c r="B21" s="627" t="s">
        <v>3521</v>
      </c>
      <c r="C21" s="613"/>
      <c r="D21" s="613"/>
      <c r="E21" s="613"/>
      <c r="F21" s="613"/>
      <c r="G21" s="614"/>
    </row>
    <row r="22" spans="1:7" s="612" customFormat="1">
      <c r="A22" s="590">
        <v>310005</v>
      </c>
      <c r="B22" s="627" t="s">
        <v>2285</v>
      </c>
      <c r="C22" s="613"/>
      <c r="D22" s="613"/>
      <c r="E22" s="613"/>
      <c r="F22" s="613"/>
      <c r="G22" s="614"/>
    </row>
    <row r="23" spans="1:7" s="612" customFormat="1">
      <c r="A23" s="590">
        <v>600001</v>
      </c>
      <c r="B23" s="627" t="s">
        <v>1906</v>
      </c>
      <c r="C23" s="613"/>
      <c r="D23" s="613"/>
      <c r="E23" s="613"/>
      <c r="F23" s="613"/>
      <c r="G23" s="614"/>
    </row>
    <row r="24" spans="1:7" s="612" customFormat="1">
      <c r="A24" s="590">
        <v>600002</v>
      </c>
      <c r="B24" s="627" t="s">
        <v>1907</v>
      </c>
      <c r="C24" s="613"/>
      <c r="D24" s="613"/>
      <c r="E24" s="613"/>
      <c r="F24" s="613"/>
      <c r="G24" s="614"/>
    </row>
    <row r="25" spans="1:7" s="612" customFormat="1">
      <c r="A25" s="590">
        <v>600012</v>
      </c>
      <c r="B25" s="627" t="s">
        <v>2658</v>
      </c>
      <c r="C25" s="613"/>
      <c r="D25" s="613"/>
      <c r="E25" s="613"/>
      <c r="F25" s="613"/>
      <c r="G25" s="614"/>
    </row>
    <row r="26" spans="1:7" s="612" customFormat="1">
      <c r="A26" s="590">
        <v>600015</v>
      </c>
      <c r="B26" s="627" t="s">
        <v>2659</v>
      </c>
      <c r="C26" s="613"/>
      <c r="D26" s="613"/>
      <c r="E26" s="613"/>
      <c r="F26" s="613"/>
      <c r="G26" s="614"/>
    </row>
    <row r="27" spans="1:7" s="612" customFormat="1">
      <c r="A27" s="590">
        <v>600016</v>
      </c>
      <c r="B27" s="627" t="s">
        <v>2660</v>
      </c>
      <c r="C27" s="613"/>
      <c r="D27" s="613"/>
      <c r="E27" s="613"/>
      <c r="F27" s="613"/>
      <c r="G27" s="614"/>
    </row>
    <row r="28" spans="1:7" s="612" customFormat="1">
      <c r="A28" s="590">
        <v>600017</v>
      </c>
      <c r="B28" s="627" t="s">
        <v>2661</v>
      </c>
      <c r="C28" s="613"/>
      <c r="D28" s="613"/>
      <c r="E28" s="613"/>
      <c r="F28" s="613"/>
      <c r="G28" s="614"/>
    </row>
    <row r="29" spans="1:7" s="612" customFormat="1">
      <c r="A29" s="590">
        <v>600022</v>
      </c>
      <c r="B29" s="627" t="s">
        <v>2662</v>
      </c>
      <c r="C29" s="613"/>
      <c r="D29" s="613"/>
      <c r="E29" s="613"/>
      <c r="F29" s="613"/>
      <c r="G29" s="614"/>
    </row>
    <row r="30" spans="1:7" s="612" customFormat="1">
      <c r="A30" s="590">
        <v>600023</v>
      </c>
      <c r="B30" s="627" t="s">
        <v>2663</v>
      </c>
      <c r="C30" s="613"/>
      <c r="D30" s="613"/>
      <c r="E30" s="613"/>
      <c r="F30" s="613"/>
      <c r="G30" s="614"/>
    </row>
    <row r="31" spans="1:7" s="612" customFormat="1">
      <c r="A31" s="590">
        <v>600030</v>
      </c>
      <c r="B31" s="627" t="s">
        <v>2664</v>
      </c>
      <c r="C31" s="613"/>
      <c r="D31" s="613"/>
      <c r="E31" s="613"/>
      <c r="F31" s="613"/>
      <c r="G31" s="614"/>
    </row>
    <row r="32" spans="1:7" s="612" customFormat="1">
      <c r="A32" s="590">
        <v>600103</v>
      </c>
      <c r="B32" s="627" t="s">
        <v>2665</v>
      </c>
      <c r="C32" s="613"/>
      <c r="D32" s="613"/>
      <c r="E32" s="613"/>
      <c r="F32" s="613"/>
      <c r="G32" s="614"/>
    </row>
    <row r="33" spans="1:7" s="612" customFormat="1">
      <c r="A33" s="590">
        <v>600112</v>
      </c>
      <c r="B33" s="627" t="s">
        <v>2666</v>
      </c>
      <c r="C33" s="613"/>
      <c r="D33" s="613"/>
      <c r="E33" s="613"/>
      <c r="F33" s="613"/>
      <c r="G33" s="614"/>
    </row>
    <row r="34" spans="1:7" s="612" customFormat="1">
      <c r="A34" s="590">
        <v>600114</v>
      </c>
      <c r="B34" s="627" t="s">
        <v>2667</v>
      </c>
      <c r="C34" s="613"/>
      <c r="D34" s="613"/>
      <c r="E34" s="613"/>
      <c r="F34" s="613"/>
      <c r="G34" s="614"/>
    </row>
    <row r="35" spans="1:7" s="612" customFormat="1">
      <c r="A35" s="590">
        <v>600120</v>
      </c>
      <c r="B35" s="627" t="s">
        <v>2668</v>
      </c>
      <c r="C35" s="613"/>
      <c r="D35" s="613"/>
      <c r="E35" s="613"/>
      <c r="F35" s="613"/>
      <c r="G35" s="614"/>
    </row>
    <row r="36" spans="1:7" s="612" customFormat="1">
      <c r="A36" s="590">
        <v>600122</v>
      </c>
      <c r="B36" s="627" t="s">
        <v>2669</v>
      </c>
      <c r="C36" s="613"/>
      <c r="D36" s="613"/>
      <c r="E36" s="613"/>
      <c r="F36" s="613"/>
      <c r="G36" s="614"/>
    </row>
    <row r="37" spans="1:7" s="612" customFormat="1">
      <c r="A37" s="590">
        <v>600124</v>
      </c>
      <c r="B37" s="627" t="s">
        <v>2670</v>
      </c>
      <c r="C37" s="613"/>
      <c r="D37" s="613"/>
      <c r="E37" s="613"/>
      <c r="F37" s="613"/>
      <c r="G37" s="614"/>
    </row>
    <row r="38" spans="1:7" s="612" customFormat="1">
      <c r="A38" s="590">
        <v>600173</v>
      </c>
      <c r="B38" s="627" t="s">
        <v>2671</v>
      </c>
      <c r="C38" s="613"/>
      <c r="D38" s="613"/>
      <c r="E38" s="613"/>
      <c r="F38" s="613"/>
      <c r="G38" s="614"/>
    </row>
    <row r="39" spans="1:7" s="612" customFormat="1">
      <c r="A39" s="590">
        <v>600307</v>
      </c>
      <c r="B39" s="627" t="s">
        <v>2672</v>
      </c>
      <c r="C39" s="613"/>
      <c r="D39" s="613"/>
      <c r="E39" s="613"/>
      <c r="F39" s="613"/>
      <c r="G39" s="614"/>
    </row>
    <row r="40" spans="1:7" s="612" customFormat="1">
      <c r="A40" s="590">
        <v>600312</v>
      </c>
      <c r="B40" s="627" t="s">
        <v>2673</v>
      </c>
      <c r="C40" s="613"/>
      <c r="D40" s="613"/>
      <c r="E40" s="613"/>
      <c r="F40" s="613"/>
      <c r="G40" s="614"/>
    </row>
    <row r="41" spans="1:7" s="612" customFormat="1">
      <c r="A41" s="590">
        <v>600331</v>
      </c>
      <c r="B41" s="627" t="s">
        <v>2674</v>
      </c>
      <c r="C41" s="613"/>
      <c r="D41" s="613"/>
      <c r="E41" s="613"/>
      <c r="F41" s="613"/>
      <c r="G41" s="614"/>
    </row>
    <row r="42" spans="1:7" s="612" customFormat="1">
      <c r="A42" s="590">
        <v>600338</v>
      </c>
      <c r="B42" s="627" t="s">
        <v>2675</v>
      </c>
      <c r="C42" s="613"/>
      <c r="D42" s="613"/>
      <c r="E42" s="613"/>
      <c r="F42" s="613"/>
      <c r="G42" s="614"/>
    </row>
    <row r="43" spans="1:7" s="612" customFormat="1">
      <c r="A43" s="590">
        <v>600344</v>
      </c>
      <c r="B43" s="627" t="s">
        <v>2676</v>
      </c>
      <c r="C43" s="613"/>
      <c r="D43" s="613"/>
      <c r="E43" s="613"/>
      <c r="F43" s="613"/>
      <c r="G43" s="614"/>
    </row>
    <row r="44" spans="1:7" s="612" customFormat="1">
      <c r="A44" s="590">
        <v>600348</v>
      </c>
      <c r="B44" s="627" t="s">
        <v>2677</v>
      </c>
      <c r="C44" s="613"/>
      <c r="D44" s="613"/>
      <c r="E44" s="613"/>
      <c r="F44" s="613"/>
      <c r="G44" s="614"/>
    </row>
    <row r="45" spans="1:7" s="612" customFormat="1">
      <c r="A45" s="590">
        <v>600802</v>
      </c>
      <c r="B45" s="627" t="s">
        <v>2678</v>
      </c>
      <c r="C45" s="613"/>
      <c r="D45" s="613"/>
      <c r="E45" s="613"/>
      <c r="F45" s="613"/>
      <c r="G45" s="614"/>
    </row>
    <row r="46" spans="1:7" s="612" customFormat="1">
      <c r="A46" s="590">
        <v>600811</v>
      </c>
      <c r="B46" s="627" t="s">
        <v>2679</v>
      </c>
      <c r="C46" s="613"/>
      <c r="D46" s="613"/>
      <c r="E46" s="613"/>
      <c r="F46" s="613"/>
      <c r="G46" s="614"/>
    </row>
    <row r="47" spans="1:7" s="612" customFormat="1">
      <c r="A47" s="590">
        <v>600815</v>
      </c>
      <c r="B47" s="627" t="s">
        <v>2680</v>
      </c>
      <c r="C47" s="613"/>
      <c r="D47" s="613"/>
      <c r="E47" s="613"/>
      <c r="F47" s="613"/>
      <c r="G47" s="614"/>
    </row>
    <row r="48" spans="1:7" s="612" customFormat="1">
      <c r="A48" s="594" t="s">
        <v>3522</v>
      </c>
      <c r="B48" s="627" t="s">
        <v>3523</v>
      </c>
      <c r="C48" s="613"/>
      <c r="D48" s="613"/>
      <c r="E48" s="613"/>
      <c r="F48" s="613"/>
      <c r="G48" s="614"/>
    </row>
    <row r="49" spans="1:7" s="612" customFormat="1">
      <c r="A49" s="590" t="s">
        <v>2147</v>
      </c>
      <c r="B49" s="627" t="s">
        <v>2148</v>
      </c>
      <c r="C49" s="613"/>
      <c r="D49" s="613"/>
      <c r="E49" s="613"/>
      <c r="F49" s="613"/>
      <c r="G49" s="614"/>
    </row>
    <row r="50" spans="1:7" s="612" customFormat="1">
      <c r="A50" s="590" t="s">
        <v>2149</v>
      </c>
      <c r="B50" s="627" t="s">
        <v>2150</v>
      </c>
      <c r="C50" s="613"/>
      <c r="D50" s="613"/>
      <c r="E50" s="613"/>
      <c r="F50" s="613"/>
      <c r="G50" s="614"/>
    </row>
    <row r="51" spans="1:7" s="612" customFormat="1">
      <c r="A51" s="590" t="s">
        <v>2151</v>
      </c>
      <c r="B51" s="627" t="s">
        <v>2152</v>
      </c>
      <c r="C51" s="613"/>
      <c r="D51" s="613"/>
      <c r="E51" s="613"/>
      <c r="F51" s="613"/>
      <c r="G51" s="614"/>
    </row>
    <row r="52" spans="1:7" s="612" customFormat="1">
      <c r="A52" s="590" t="s">
        <v>2153</v>
      </c>
      <c r="B52" s="627" t="s">
        <v>2154</v>
      </c>
      <c r="C52" s="613"/>
      <c r="D52" s="613"/>
      <c r="E52" s="613"/>
      <c r="F52" s="613"/>
      <c r="G52" s="614"/>
    </row>
    <row r="53" spans="1:7" s="612" customFormat="1">
      <c r="A53" s="590" t="s">
        <v>2155</v>
      </c>
      <c r="B53" s="627" t="s">
        <v>2156</v>
      </c>
      <c r="C53" s="613"/>
      <c r="D53" s="613"/>
      <c r="E53" s="613"/>
      <c r="F53" s="613"/>
      <c r="G53" s="614"/>
    </row>
    <row r="54" spans="1:7" s="612" customFormat="1">
      <c r="A54" s="590" t="s">
        <v>2157</v>
      </c>
      <c r="B54" s="627" t="s">
        <v>2158</v>
      </c>
      <c r="C54" s="613"/>
      <c r="D54" s="613"/>
      <c r="E54" s="613"/>
      <c r="F54" s="613"/>
      <c r="G54" s="614"/>
    </row>
    <row r="55" spans="1:7" s="612" customFormat="1">
      <c r="A55" s="590" t="s">
        <v>2159</v>
      </c>
      <c r="B55" s="627" t="s">
        <v>2160</v>
      </c>
      <c r="C55" s="613"/>
      <c r="D55" s="613"/>
      <c r="E55" s="613"/>
      <c r="F55" s="613"/>
      <c r="G55" s="614"/>
    </row>
    <row r="56" spans="1:7" s="612" customFormat="1">
      <c r="A56" s="590" t="s">
        <v>2164</v>
      </c>
      <c r="B56" s="627" t="s">
        <v>2165</v>
      </c>
      <c r="C56" s="613"/>
      <c r="D56" s="613"/>
      <c r="E56" s="613"/>
      <c r="F56" s="613"/>
      <c r="G56" s="614"/>
    </row>
    <row r="57" spans="1:7" s="612" customFormat="1">
      <c r="A57" s="590" t="s">
        <v>2166</v>
      </c>
      <c r="B57" s="627" t="s">
        <v>2167</v>
      </c>
      <c r="C57" s="613"/>
      <c r="D57" s="613"/>
      <c r="E57" s="613"/>
      <c r="F57" s="613"/>
      <c r="G57" s="614"/>
    </row>
    <row r="58" spans="1:7" s="612" customFormat="1">
      <c r="A58" s="590" t="s">
        <v>2168</v>
      </c>
      <c r="B58" s="627" t="s">
        <v>2169</v>
      </c>
      <c r="C58" s="613"/>
      <c r="D58" s="613"/>
      <c r="E58" s="613"/>
      <c r="F58" s="613"/>
      <c r="G58" s="614"/>
    </row>
    <row r="59" spans="1:7" s="612" customFormat="1">
      <c r="A59" s="590" t="s">
        <v>2170</v>
      </c>
      <c r="B59" s="627" t="s">
        <v>2171</v>
      </c>
      <c r="C59" s="613"/>
      <c r="D59" s="613"/>
      <c r="E59" s="613"/>
      <c r="F59" s="613"/>
      <c r="G59" s="614"/>
    </row>
    <row r="60" spans="1:7" s="612" customFormat="1">
      <c r="A60" s="590" t="s">
        <v>2172</v>
      </c>
      <c r="B60" s="627" t="s">
        <v>2173</v>
      </c>
      <c r="C60" s="613"/>
      <c r="D60" s="613"/>
      <c r="E60" s="613"/>
      <c r="F60" s="613"/>
      <c r="G60" s="614"/>
    </row>
    <row r="61" spans="1:7" s="612" customFormat="1">
      <c r="A61" s="590" t="s">
        <v>2174</v>
      </c>
      <c r="B61" s="627" t="s">
        <v>2175</v>
      </c>
      <c r="C61" s="613"/>
      <c r="D61" s="613"/>
      <c r="E61" s="613"/>
      <c r="F61" s="613"/>
      <c r="G61" s="614"/>
    </row>
    <row r="62" spans="1:7" s="612" customFormat="1">
      <c r="A62" s="590" t="s">
        <v>2176</v>
      </c>
      <c r="B62" s="627" t="s">
        <v>2177</v>
      </c>
      <c r="C62" s="613"/>
      <c r="D62" s="613"/>
      <c r="E62" s="613"/>
      <c r="F62" s="613"/>
      <c r="G62" s="614"/>
    </row>
    <row r="63" spans="1:7" s="612" customFormat="1">
      <c r="A63" s="590" t="s">
        <v>2178</v>
      </c>
      <c r="B63" s="627" t="s">
        <v>2179</v>
      </c>
      <c r="C63" s="613"/>
      <c r="D63" s="613"/>
      <c r="E63" s="613"/>
      <c r="F63" s="613"/>
      <c r="G63" s="614"/>
    </row>
    <row r="64" spans="1:7" s="612" customFormat="1">
      <c r="A64" s="590" t="s">
        <v>2180</v>
      </c>
      <c r="B64" s="627" t="s">
        <v>2181</v>
      </c>
      <c r="C64" s="613"/>
      <c r="D64" s="613"/>
      <c r="E64" s="613"/>
      <c r="F64" s="613"/>
      <c r="G64" s="614"/>
    </row>
    <row r="65" spans="1:7" s="612" customFormat="1">
      <c r="A65" s="590" t="s">
        <v>2182</v>
      </c>
      <c r="B65" s="627" t="s">
        <v>2183</v>
      </c>
      <c r="C65" s="613"/>
      <c r="D65" s="613"/>
      <c r="E65" s="613"/>
      <c r="F65" s="613"/>
      <c r="G65" s="614"/>
    </row>
    <row r="66" spans="1:7" s="612" customFormat="1">
      <c r="A66" s="590" t="s">
        <v>2184</v>
      </c>
      <c r="B66" s="627" t="s">
        <v>2185</v>
      </c>
      <c r="C66" s="613"/>
      <c r="D66" s="613"/>
      <c r="E66" s="613"/>
      <c r="F66" s="613"/>
      <c r="G66" s="614"/>
    </row>
    <row r="67" spans="1:7" s="612" customFormat="1">
      <c r="A67" s="590" t="s">
        <v>2186</v>
      </c>
      <c r="B67" s="627" t="s">
        <v>2187</v>
      </c>
      <c r="C67" s="613"/>
      <c r="D67" s="613"/>
      <c r="E67" s="613"/>
      <c r="F67" s="613"/>
      <c r="G67" s="614"/>
    </row>
    <row r="68" spans="1:7" s="612" customFormat="1">
      <c r="A68" s="590" t="s">
        <v>2188</v>
      </c>
      <c r="B68" s="627" t="s">
        <v>2189</v>
      </c>
      <c r="C68" s="613"/>
      <c r="D68" s="613"/>
      <c r="E68" s="613"/>
      <c r="F68" s="613"/>
      <c r="G68" s="614"/>
    </row>
    <row r="69" spans="1:7" s="612" customFormat="1">
      <c r="A69" s="590" t="s">
        <v>2190</v>
      </c>
      <c r="B69" s="627" t="s">
        <v>2191</v>
      </c>
      <c r="C69" s="613"/>
      <c r="D69" s="613"/>
      <c r="E69" s="613"/>
      <c r="F69" s="613"/>
      <c r="G69" s="614"/>
    </row>
    <row r="70" spans="1:7" s="612" customFormat="1">
      <c r="A70" s="590" t="s">
        <v>2192</v>
      </c>
      <c r="B70" s="627" t="s">
        <v>2193</v>
      </c>
      <c r="C70" s="613"/>
      <c r="D70" s="613"/>
      <c r="E70" s="613"/>
      <c r="F70" s="613"/>
      <c r="G70" s="614"/>
    </row>
    <row r="71" spans="1:7" s="612" customFormat="1">
      <c r="A71" s="590" t="s">
        <v>2194</v>
      </c>
      <c r="B71" s="627" t="s">
        <v>2195</v>
      </c>
      <c r="C71" s="613"/>
      <c r="D71" s="613"/>
      <c r="E71" s="613"/>
      <c r="F71" s="613"/>
      <c r="G71" s="614"/>
    </row>
    <row r="72" spans="1:7" s="612" customFormat="1">
      <c r="A72" s="590" t="s">
        <v>2196</v>
      </c>
      <c r="B72" s="627" t="s">
        <v>2197</v>
      </c>
      <c r="C72" s="613"/>
      <c r="D72" s="613"/>
      <c r="E72" s="613"/>
      <c r="F72" s="613"/>
      <c r="G72" s="614"/>
    </row>
    <row r="73" spans="1:7" s="612" customFormat="1">
      <c r="A73" s="590" t="s">
        <v>2198</v>
      </c>
      <c r="B73" s="627" t="s">
        <v>2199</v>
      </c>
      <c r="C73" s="613"/>
      <c r="D73" s="613"/>
      <c r="E73" s="613"/>
      <c r="F73" s="613"/>
      <c r="G73" s="614"/>
    </row>
    <row r="74" spans="1:7" s="612" customFormat="1">
      <c r="A74" s="590" t="s">
        <v>2200</v>
      </c>
      <c r="B74" s="627" t="s">
        <v>2201</v>
      </c>
      <c r="C74" s="613"/>
      <c r="D74" s="613"/>
      <c r="E74" s="613"/>
      <c r="F74" s="613"/>
      <c r="G74" s="614"/>
    </row>
    <row r="75" spans="1:7" s="612" customFormat="1">
      <c r="A75" s="594" t="s">
        <v>3524</v>
      </c>
      <c r="B75" s="627" t="s">
        <v>3525</v>
      </c>
      <c r="C75" s="613"/>
      <c r="D75" s="613"/>
      <c r="E75" s="613"/>
      <c r="F75" s="613"/>
      <c r="G75" s="614"/>
    </row>
    <row r="76" spans="1:7" s="612" customFormat="1">
      <c r="A76" s="590" t="s">
        <v>2202</v>
      </c>
      <c r="B76" s="627" t="s">
        <v>2203</v>
      </c>
      <c r="C76" s="613"/>
      <c r="D76" s="613"/>
      <c r="E76" s="613"/>
      <c r="F76" s="613"/>
      <c r="G76" s="614"/>
    </row>
    <row r="77" spans="1:7" s="612" customFormat="1">
      <c r="A77" s="590" t="s">
        <v>2204</v>
      </c>
      <c r="B77" s="627" t="s">
        <v>2205</v>
      </c>
      <c r="C77" s="613"/>
      <c r="D77" s="613"/>
      <c r="E77" s="613"/>
      <c r="F77" s="613"/>
      <c r="G77" s="614"/>
    </row>
    <row r="78" spans="1:7" s="612" customFormat="1">
      <c r="A78" s="590" t="s">
        <v>2206</v>
      </c>
      <c r="B78" s="627" t="s">
        <v>2207</v>
      </c>
      <c r="C78" s="613"/>
      <c r="D78" s="613"/>
      <c r="E78" s="613"/>
      <c r="F78" s="613"/>
      <c r="G78" s="614"/>
    </row>
    <row r="79" spans="1:7" s="612" customFormat="1">
      <c r="A79" s="590" t="s">
        <v>2208</v>
      </c>
      <c r="B79" s="627" t="s">
        <v>2209</v>
      </c>
      <c r="C79" s="613"/>
      <c r="D79" s="613"/>
      <c r="E79" s="613"/>
      <c r="F79" s="613"/>
      <c r="G79" s="614"/>
    </row>
    <row r="80" spans="1:7" s="612" customFormat="1">
      <c r="A80" s="590" t="s">
        <v>2210</v>
      </c>
      <c r="B80" s="627" t="s">
        <v>2211</v>
      </c>
      <c r="C80" s="613"/>
      <c r="D80" s="613"/>
      <c r="E80" s="613"/>
      <c r="F80" s="613"/>
      <c r="G80" s="614"/>
    </row>
    <row r="81" spans="1:7" s="612" customFormat="1">
      <c r="A81" s="590" t="s">
        <v>2212</v>
      </c>
      <c r="B81" s="627" t="s">
        <v>2213</v>
      </c>
      <c r="C81" s="613"/>
      <c r="D81" s="613"/>
      <c r="E81" s="613"/>
      <c r="F81" s="613"/>
      <c r="G81" s="614"/>
    </row>
    <row r="82" spans="1:7" s="612" customFormat="1">
      <c r="A82" s="590" t="s">
        <v>2214</v>
      </c>
      <c r="B82" s="627" t="s">
        <v>2215</v>
      </c>
      <c r="C82" s="613"/>
      <c r="D82" s="613"/>
      <c r="E82" s="613"/>
      <c r="F82" s="613"/>
      <c r="G82" s="614"/>
    </row>
    <row r="83" spans="1:7" s="612" customFormat="1">
      <c r="A83" s="590" t="s">
        <v>2216</v>
      </c>
      <c r="B83" s="627" t="s">
        <v>2217</v>
      </c>
      <c r="C83" s="613"/>
      <c r="D83" s="613"/>
      <c r="E83" s="613"/>
      <c r="F83" s="613"/>
      <c r="G83" s="614"/>
    </row>
    <row r="84" spans="1:7" s="612" customFormat="1">
      <c r="A84" s="590" t="s">
        <v>2218</v>
      </c>
      <c r="B84" s="627" t="s">
        <v>2219</v>
      </c>
      <c r="C84" s="613"/>
      <c r="D84" s="613"/>
      <c r="E84" s="613"/>
      <c r="F84" s="613"/>
      <c r="G84" s="614"/>
    </row>
    <row r="85" spans="1:7" s="612" customFormat="1">
      <c r="A85" s="590" t="s">
        <v>2220</v>
      </c>
      <c r="B85" s="627" t="s">
        <v>2221</v>
      </c>
      <c r="C85" s="613"/>
      <c r="D85" s="613"/>
      <c r="E85" s="613"/>
      <c r="F85" s="613"/>
      <c r="G85" s="614"/>
    </row>
    <row r="86" spans="1:7" s="612" customFormat="1">
      <c r="A86" s="590" t="s">
        <v>2222</v>
      </c>
      <c r="B86" s="627" t="s">
        <v>2223</v>
      </c>
      <c r="C86" s="613"/>
      <c r="D86" s="613"/>
      <c r="E86" s="613"/>
      <c r="F86" s="613"/>
      <c r="G86" s="614"/>
    </row>
    <row r="87" spans="1:7" s="612" customFormat="1">
      <c r="A87" s="590" t="s">
        <v>2224</v>
      </c>
      <c r="B87" s="627" t="s">
        <v>2225</v>
      </c>
      <c r="C87" s="613"/>
      <c r="D87" s="613"/>
      <c r="E87" s="613"/>
      <c r="F87" s="613"/>
      <c r="G87" s="614"/>
    </row>
    <row r="88" spans="1:7" s="612" customFormat="1">
      <c r="A88" s="590" t="s">
        <v>2226</v>
      </c>
      <c r="B88" s="627" t="s">
        <v>2227</v>
      </c>
      <c r="C88" s="613"/>
      <c r="D88" s="613"/>
      <c r="E88" s="613"/>
      <c r="F88" s="613"/>
      <c r="G88" s="614"/>
    </row>
    <row r="89" spans="1:7" s="612" customFormat="1">
      <c r="A89" s="590" t="s">
        <v>2228</v>
      </c>
      <c r="B89" s="627" t="s">
        <v>2229</v>
      </c>
      <c r="C89" s="613"/>
      <c r="D89" s="613"/>
      <c r="E89" s="613"/>
      <c r="F89" s="613"/>
      <c r="G89" s="614"/>
    </row>
    <row r="90" spans="1:7" s="612" customFormat="1">
      <c r="A90" s="590" t="s">
        <v>2230</v>
      </c>
      <c r="B90" s="627" t="s">
        <v>2231</v>
      </c>
      <c r="C90" s="613"/>
      <c r="D90" s="613"/>
      <c r="E90" s="613"/>
      <c r="F90" s="613"/>
      <c r="G90" s="614"/>
    </row>
    <row r="91" spans="1:7" s="612" customFormat="1">
      <c r="A91" s="590" t="s">
        <v>2232</v>
      </c>
      <c r="B91" s="627" t="s">
        <v>2233</v>
      </c>
      <c r="C91" s="613"/>
      <c r="D91" s="613"/>
      <c r="E91" s="613"/>
      <c r="F91" s="613"/>
      <c r="G91" s="614"/>
    </row>
    <row r="92" spans="1:7" s="612" customFormat="1">
      <c r="A92" s="590" t="s">
        <v>2708</v>
      </c>
      <c r="B92" s="627" t="s">
        <v>2709</v>
      </c>
      <c r="C92" s="613"/>
      <c r="D92" s="613"/>
      <c r="E92" s="613"/>
      <c r="F92" s="613"/>
      <c r="G92" s="614"/>
    </row>
    <row r="93" spans="1:7" s="612" customFormat="1">
      <c r="A93" s="594" t="s">
        <v>3612</v>
      </c>
      <c r="B93" s="627" t="s">
        <v>3613</v>
      </c>
      <c r="C93" s="613"/>
      <c r="D93" s="613"/>
      <c r="E93" s="613"/>
      <c r="F93" s="613"/>
      <c r="G93" s="614"/>
    </row>
    <row r="94" spans="1:7" s="612" customFormat="1">
      <c r="A94" s="590" t="s">
        <v>2712</v>
      </c>
      <c r="B94" s="627" t="s">
        <v>2713</v>
      </c>
      <c r="C94" s="613"/>
      <c r="D94" s="613"/>
      <c r="E94" s="613"/>
      <c r="F94" s="613"/>
      <c r="G94" s="614"/>
    </row>
    <row r="95" spans="1:7" s="612" customFormat="1">
      <c r="A95" s="590" t="s">
        <v>2714</v>
      </c>
      <c r="B95" s="627" t="s">
        <v>2715</v>
      </c>
      <c r="C95" s="613"/>
      <c r="D95" s="613"/>
      <c r="E95" s="613"/>
      <c r="F95" s="613"/>
      <c r="G95" s="614"/>
    </row>
    <row r="96" spans="1:7" s="612" customFormat="1">
      <c r="A96" s="590" t="s">
        <v>2234</v>
      </c>
      <c r="B96" s="627" t="s">
        <v>2235</v>
      </c>
      <c r="C96" s="613"/>
      <c r="D96" s="613"/>
      <c r="E96" s="613"/>
      <c r="F96" s="613"/>
      <c r="G96" s="614"/>
    </row>
    <row r="97" spans="1:7" s="612" customFormat="1">
      <c r="A97" s="590" t="s">
        <v>2716</v>
      </c>
      <c r="B97" s="627" t="s">
        <v>2717</v>
      </c>
      <c r="C97" s="613"/>
      <c r="D97" s="613"/>
      <c r="E97" s="613"/>
      <c r="F97" s="613"/>
      <c r="G97" s="614"/>
    </row>
    <row r="98" spans="1:7" s="612" customFormat="1">
      <c r="A98" s="594" t="s">
        <v>3614</v>
      </c>
      <c r="B98" s="627" t="s">
        <v>3615</v>
      </c>
      <c r="C98" s="613"/>
      <c r="D98" s="613"/>
      <c r="E98" s="613"/>
      <c r="F98" s="613"/>
      <c r="G98" s="614"/>
    </row>
    <row r="99" spans="1:7" s="612" customFormat="1">
      <c r="A99" s="590" t="s">
        <v>2236</v>
      </c>
      <c r="B99" s="627" t="s">
        <v>2237</v>
      </c>
      <c r="C99" s="613"/>
      <c r="D99" s="613"/>
      <c r="E99" s="613"/>
      <c r="F99" s="613"/>
      <c r="G99" s="614"/>
    </row>
    <row r="100" spans="1:7" s="612" customFormat="1">
      <c r="A100" s="590" t="s">
        <v>2238</v>
      </c>
      <c r="B100" s="627" t="s">
        <v>2239</v>
      </c>
      <c r="C100" s="613"/>
      <c r="D100" s="613"/>
      <c r="E100" s="613"/>
      <c r="F100" s="613"/>
      <c r="G100" s="614"/>
    </row>
    <row r="101" spans="1:7" s="612" customFormat="1">
      <c r="A101" s="594" t="s">
        <v>3526</v>
      </c>
      <c r="B101" s="627" t="s">
        <v>3527</v>
      </c>
      <c r="C101" s="613"/>
      <c r="D101" s="613"/>
      <c r="E101" s="613"/>
      <c r="F101" s="613"/>
      <c r="G101" s="614"/>
    </row>
    <row r="102" spans="1:7" s="612" customFormat="1">
      <c r="A102" s="590" t="s">
        <v>2240</v>
      </c>
      <c r="B102" s="627" t="s">
        <v>2241</v>
      </c>
      <c r="C102" s="613"/>
      <c r="D102" s="613"/>
      <c r="E102" s="613"/>
      <c r="F102" s="613"/>
      <c r="G102" s="614"/>
    </row>
    <row r="103" spans="1:7" s="612" customFormat="1">
      <c r="A103" s="590" t="s">
        <v>2242</v>
      </c>
      <c r="B103" s="627" t="s">
        <v>2243</v>
      </c>
      <c r="C103" s="613"/>
      <c r="D103" s="613"/>
      <c r="E103" s="613"/>
      <c r="F103" s="613"/>
      <c r="G103" s="614"/>
    </row>
    <row r="104" spans="1:7" s="612" customFormat="1">
      <c r="A104" s="594" t="s">
        <v>3528</v>
      </c>
      <c r="B104" s="627" t="s">
        <v>3529</v>
      </c>
      <c r="C104" s="613"/>
      <c r="D104" s="613"/>
      <c r="E104" s="613"/>
      <c r="F104" s="613"/>
      <c r="G104" s="614"/>
    </row>
    <row r="105" spans="1:7" s="612" customFormat="1">
      <c r="A105" s="590" t="s">
        <v>2244</v>
      </c>
      <c r="B105" s="627" t="s">
        <v>2245</v>
      </c>
      <c r="C105" s="613"/>
      <c r="D105" s="613"/>
      <c r="E105" s="613"/>
      <c r="F105" s="613"/>
      <c r="G105" s="614"/>
    </row>
    <row r="106" spans="1:7" s="612" customFormat="1">
      <c r="A106" s="590" t="s">
        <v>2246</v>
      </c>
      <c r="B106" s="627" t="s">
        <v>2247</v>
      </c>
      <c r="C106" s="613"/>
      <c r="D106" s="613"/>
      <c r="E106" s="613"/>
      <c r="F106" s="613"/>
      <c r="G106" s="614"/>
    </row>
    <row r="107" spans="1:7" s="612" customFormat="1">
      <c r="A107" s="590" t="s">
        <v>2248</v>
      </c>
      <c r="B107" s="627" t="s">
        <v>2249</v>
      </c>
      <c r="C107" s="613"/>
      <c r="D107" s="613"/>
      <c r="E107" s="613"/>
      <c r="F107" s="613"/>
      <c r="G107" s="614"/>
    </row>
    <row r="108" spans="1:7" s="612" customFormat="1">
      <c r="A108" s="590" t="s">
        <v>2250</v>
      </c>
      <c r="B108" s="627" t="s">
        <v>2251</v>
      </c>
      <c r="C108" s="613"/>
      <c r="D108" s="613"/>
      <c r="E108" s="613"/>
      <c r="F108" s="613"/>
      <c r="G108" s="614"/>
    </row>
    <row r="109" spans="1:7" s="612" customFormat="1">
      <c r="A109" s="590" t="s">
        <v>2252</v>
      </c>
      <c r="B109" s="627" t="s">
        <v>2253</v>
      </c>
      <c r="C109" s="613"/>
      <c r="D109" s="613"/>
      <c r="E109" s="613"/>
      <c r="F109" s="613"/>
      <c r="G109" s="614"/>
    </row>
    <row r="110" spans="1:7" s="612" customFormat="1">
      <c r="A110" s="594" t="s">
        <v>3530</v>
      </c>
      <c r="B110" s="627" t="s">
        <v>3531</v>
      </c>
      <c r="C110" s="613"/>
      <c r="D110" s="613"/>
      <c r="E110" s="613"/>
      <c r="F110" s="613"/>
      <c r="G110" s="614"/>
    </row>
    <row r="111" spans="1:7" s="612" customFormat="1">
      <c r="A111" s="590" t="s">
        <v>2257</v>
      </c>
      <c r="B111" s="627" t="s">
        <v>2258</v>
      </c>
      <c r="C111" s="613"/>
      <c r="D111" s="613"/>
      <c r="E111" s="613"/>
      <c r="F111" s="613"/>
      <c r="G111" s="614"/>
    </row>
    <row r="112" spans="1:7" s="612" customFormat="1">
      <c r="A112" s="590" t="s">
        <v>2259</v>
      </c>
      <c r="B112" s="627" t="s">
        <v>2260</v>
      </c>
      <c r="C112" s="613"/>
      <c r="D112" s="613"/>
      <c r="E112" s="613"/>
      <c r="F112" s="613"/>
      <c r="G112" s="614"/>
    </row>
    <row r="113" spans="1:7" s="612" customFormat="1">
      <c r="A113" s="590" t="s">
        <v>2261</v>
      </c>
      <c r="B113" s="627" t="s">
        <v>2262</v>
      </c>
      <c r="C113" s="613"/>
      <c r="D113" s="613"/>
      <c r="E113" s="613"/>
      <c r="F113" s="613"/>
      <c r="G113" s="614"/>
    </row>
    <row r="114" spans="1:7" s="612" customFormat="1">
      <c r="A114" s="590" t="s">
        <v>2263</v>
      </c>
      <c r="B114" s="627" t="s">
        <v>2264</v>
      </c>
      <c r="C114" s="613"/>
      <c r="D114" s="613"/>
      <c r="E114" s="613"/>
      <c r="F114" s="613"/>
      <c r="G114" s="614"/>
    </row>
    <row r="115" spans="1:7" s="612" customFormat="1">
      <c r="A115" s="590" t="s">
        <v>1909</v>
      </c>
      <c r="B115" s="627" t="s">
        <v>1910</v>
      </c>
      <c r="C115" s="613"/>
      <c r="D115" s="613"/>
      <c r="E115" s="613"/>
      <c r="F115" s="613"/>
      <c r="G115" s="614"/>
    </row>
    <row r="116" spans="1:7" s="612" customFormat="1">
      <c r="A116" s="590" t="s">
        <v>1911</v>
      </c>
      <c r="B116" s="627" t="s">
        <v>1912</v>
      </c>
      <c r="C116" s="613"/>
      <c r="D116" s="613"/>
      <c r="E116" s="613"/>
      <c r="F116" s="613"/>
      <c r="G116" s="614"/>
    </row>
    <row r="117" spans="1:7" s="612" customFormat="1">
      <c r="A117" s="590" t="s">
        <v>2265</v>
      </c>
      <c r="B117" s="627" t="s">
        <v>2266</v>
      </c>
      <c r="C117" s="613"/>
      <c r="D117" s="613"/>
      <c r="E117" s="613"/>
      <c r="F117" s="613"/>
      <c r="G117" s="614"/>
    </row>
    <row r="118" spans="1:7" s="612" customFormat="1">
      <c r="A118" s="590" t="s">
        <v>1913</v>
      </c>
      <c r="B118" s="627" t="s">
        <v>1914</v>
      </c>
      <c r="C118" s="613"/>
      <c r="D118" s="613"/>
      <c r="E118" s="613"/>
      <c r="F118" s="613"/>
      <c r="G118" s="614"/>
    </row>
    <row r="119" spans="1:7" s="612" customFormat="1">
      <c r="A119" s="594" t="s">
        <v>3532</v>
      </c>
      <c r="B119" s="627" t="s">
        <v>3533</v>
      </c>
      <c r="C119" s="613"/>
      <c r="D119" s="613"/>
      <c r="E119" s="613"/>
      <c r="F119" s="613"/>
      <c r="G119" s="614"/>
    </row>
    <row r="120" spans="1:7" s="612" customFormat="1">
      <c r="A120" s="590" t="s">
        <v>2267</v>
      </c>
      <c r="B120" s="627" t="s">
        <v>2268</v>
      </c>
      <c r="C120" s="613"/>
      <c r="D120" s="613"/>
      <c r="E120" s="613"/>
      <c r="F120" s="613"/>
      <c r="G120" s="614"/>
    </row>
    <row r="121" spans="1:7" s="612" customFormat="1">
      <c r="A121" s="594" t="s">
        <v>3534</v>
      </c>
      <c r="B121" s="627" t="s">
        <v>3535</v>
      </c>
      <c r="C121" s="613"/>
      <c r="D121" s="613"/>
      <c r="E121" s="613"/>
      <c r="F121" s="613"/>
      <c r="G121" s="614"/>
    </row>
    <row r="122" spans="1:7" s="612" customFormat="1">
      <c r="A122" s="590" t="s">
        <v>2269</v>
      </c>
      <c r="B122" s="627" t="s">
        <v>2270</v>
      </c>
      <c r="C122" s="613"/>
      <c r="D122" s="613"/>
      <c r="E122" s="613"/>
      <c r="F122" s="613"/>
      <c r="G122" s="614"/>
    </row>
    <row r="123" spans="1:7" s="612" customFormat="1">
      <c r="A123" s="590" t="s">
        <v>1915</v>
      </c>
      <c r="B123" s="627" t="s">
        <v>1916</v>
      </c>
      <c r="C123" s="613"/>
      <c r="D123" s="613"/>
      <c r="E123" s="613"/>
      <c r="F123" s="613"/>
      <c r="G123" s="614"/>
    </row>
    <row r="124" spans="1:7" s="612" customFormat="1">
      <c r="A124" s="590" t="s">
        <v>1917</v>
      </c>
      <c r="B124" s="627" t="s">
        <v>1918</v>
      </c>
      <c r="C124" s="613"/>
      <c r="D124" s="613"/>
      <c r="E124" s="613"/>
      <c r="F124" s="613"/>
      <c r="G124" s="614"/>
    </row>
    <row r="125" spans="1:7" s="612" customFormat="1">
      <c r="A125" s="590" t="s">
        <v>1919</v>
      </c>
      <c r="B125" s="627" t="s">
        <v>1920</v>
      </c>
      <c r="C125" s="613"/>
      <c r="D125" s="613"/>
      <c r="E125" s="613"/>
      <c r="F125" s="613"/>
      <c r="G125" s="614"/>
    </row>
    <row r="126" spans="1:7" s="612" customFormat="1">
      <c r="A126" s="590" t="s">
        <v>1921</v>
      </c>
      <c r="B126" s="627" t="s">
        <v>1922</v>
      </c>
      <c r="C126" s="613"/>
      <c r="D126" s="613"/>
      <c r="E126" s="613"/>
      <c r="F126" s="613"/>
      <c r="G126" s="614"/>
    </row>
    <row r="127" spans="1:7" s="612" customFormat="1">
      <c r="A127" s="590" t="s">
        <v>1923</v>
      </c>
      <c r="B127" s="627" t="s">
        <v>1924</v>
      </c>
      <c r="C127" s="613"/>
      <c r="D127" s="613"/>
      <c r="E127" s="613"/>
      <c r="F127" s="613"/>
      <c r="G127" s="614"/>
    </row>
    <row r="128" spans="1:7" s="612" customFormat="1">
      <c r="A128" s="594" t="s">
        <v>3481</v>
      </c>
      <c r="B128" s="627" t="s">
        <v>3482</v>
      </c>
      <c r="C128" s="613"/>
      <c r="D128" s="613"/>
      <c r="E128" s="613"/>
      <c r="F128" s="613"/>
      <c r="G128" s="614"/>
    </row>
    <row r="129" spans="1:7" s="612" customFormat="1">
      <c r="A129" s="590" t="s">
        <v>2271</v>
      </c>
      <c r="B129" s="627" t="s">
        <v>2272</v>
      </c>
      <c r="C129" s="613"/>
      <c r="D129" s="613"/>
      <c r="E129" s="613"/>
      <c r="F129" s="613"/>
      <c r="G129" s="614"/>
    </row>
    <row r="130" spans="1:7" s="612" customFormat="1">
      <c r="A130" s="590" t="s">
        <v>1925</v>
      </c>
      <c r="B130" s="627" t="s">
        <v>1926</v>
      </c>
      <c r="C130" s="613"/>
      <c r="D130" s="613"/>
      <c r="E130" s="613"/>
      <c r="F130" s="613"/>
      <c r="G130" s="614"/>
    </row>
    <row r="131" spans="1:7" s="612" customFormat="1">
      <c r="A131" s="590" t="s">
        <v>1927</v>
      </c>
      <c r="B131" s="627" t="s">
        <v>1928</v>
      </c>
      <c r="C131" s="613"/>
      <c r="D131" s="613"/>
      <c r="E131" s="613"/>
      <c r="F131" s="613"/>
      <c r="G131" s="614"/>
    </row>
    <row r="132" spans="1:7" s="612" customFormat="1">
      <c r="A132" s="590" t="s">
        <v>2273</v>
      </c>
      <c r="B132" s="627" t="s">
        <v>2274</v>
      </c>
      <c r="C132" s="613"/>
      <c r="D132" s="613"/>
      <c r="E132" s="613"/>
      <c r="F132" s="613"/>
      <c r="G132" s="614"/>
    </row>
    <row r="133" spans="1:7" s="612" customFormat="1">
      <c r="A133" s="594" t="s">
        <v>3483</v>
      </c>
      <c r="B133" s="627" t="s">
        <v>3484</v>
      </c>
      <c r="C133" s="613"/>
      <c r="D133" s="613"/>
      <c r="E133" s="613"/>
      <c r="F133" s="613"/>
      <c r="G133" s="614"/>
    </row>
    <row r="134" spans="1:7" s="612" customFormat="1">
      <c r="A134" s="590" t="s">
        <v>1929</v>
      </c>
      <c r="B134" s="627" t="s">
        <v>1930</v>
      </c>
      <c r="C134" s="613"/>
      <c r="D134" s="613"/>
      <c r="E134" s="613"/>
      <c r="F134" s="613"/>
      <c r="G134" s="614"/>
    </row>
    <row r="135" spans="1:7" s="612" customFormat="1">
      <c r="A135" s="590" t="s">
        <v>1931</v>
      </c>
      <c r="B135" s="627" t="s">
        <v>1932</v>
      </c>
      <c r="C135" s="613"/>
      <c r="D135" s="613"/>
      <c r="E135" s="613"/>
      <c r="F135" s="613"/>
      <c r="G135" s="614"/>
    </row>
    <row r="136" spans="1:7" s="612" customFormat="1">
      <c r="A136" s="594" t="s">
        <v>3485</v>
      </c>
      <c r="B136" s="627" t="s">
        <v>3486</v>
      </c>
      <c r="C136" s="613"/>
      <c r="D136" s="613"/>
      <c r="E136" s="613"/>
      <c r="F136" s="613"/>
      <c r="G136" s="614"/>
    </row>
    <row r="137" spans="1:7" s="612" customFormat="1">
      <c r="A137" s="590" t="s">
        <v>2275</v>
      </c>
      <c r="B137" s="627" t="s">
        <v>2276</v>
      </c>
      <c r="C137" s="613"/>
      <c r="D137" s="613"/>
      <c r="E137" s="613"/>
      <c r="F137" s="613"/>
      <c r="G137" s="614"/>
    </row>
    <row r="138" spans="1:7" s="612" customFormat="1">
      <c r="A138" s="594" t="s">
        <v>3487</v>
      </c>
      <c r="B138" s="627" t="s">
        <v>3488</v>
      </c>
      <c r="C138" s="613"/>
      <c r="D138" s="613"/>
      <c r="E138" s="613"/>
      <c r="F138" s="613"/>
      <c r="G138" s="614"/>
    </row>
    <row r="139" spans="1:7" s="612" customFormat="1">
      <c r="A139" s="590" t="s">
        <v>2277</v>
      </c>
      <c r="B139" s="627" t="s">
        <v>2278</v>
      </c>
      <c r="C139" s="613"/>
      <c r="D139" s="613"/>
      <c r="E139" s="613"/>
      <c r="F139" s="613"/>
      <c r="G139" s="614"/>
    </row>
    <row r="140" spans="1:7" s="612" customFormat="1">
      <c r="A140" s="590" t="s">
        <v>1933</v>
      </c>
      <c r="B140" s="627" t="s">
        <v>1934</v>
      </c>
      <c r="C140" s="613"/>
      <c r="D140" s="613"/>
      <c r="E140" s="613"/>
      <c r="F140" s="613"/>
      <c r="G140" s="614"/>
    </row>
    <row r="141" spans="1:7" s="612" customFormat="1">
      <c r="A141" s="590" t="s">
        <v>1935</v>
      </c>
      <c r="B141" s="627" t="s">
        <v>1936</v>
      </c>
      <c r="C141" s="613"/>
      <c r="D141" s="613"/>
      <c r="E141" s="613"/>
      <c r="F141" s="613"/>
      <c r="G141" s="614"/>
    </row>
    <row r="142" spans="1:7" s="612" customFormat="1">
      <c r="A142" s="590" t="s">
        <v>1937</v>
      </c>
      <c r="B142" s="627" t="s">
        <v>1938</v>
      </c>
      <c r="C142" s="613"/>
      <c r="D142" s="613"/>
      <c r="E142" s="613"/>
      <c r="F142" s="613"/>
      <c r="G142" s="614"/>
    </row>
    <row r="143" spans="1:7" s="612" customFormat="1">
      <c r="A143" s="590" t="s">
        <v>1939</v>
      </c>
      <c r="B143" s="627" t="s">
        <v>1940</v>
      </c>
      <c r="C143" s="613"/>
      <c r="D143" s="613"/>
      <c r="E143" s="613"/>
      <c r="F143" s="613"/>
      <c r="G143" s="614"/>
    </row>
    <row r="144" spans="1:7" s="612" customFormat="1">
      <c r="A144" s="590" t="s">
        <v>1941</v>
      </c>
      <c r="B144" s="627" t="s">
        <v>1942</v>
      </c>
      <c r="C144" s="613"/>
      <c r="D144" s="613"/>
      <c r="E144" s="613"/>
      <c r="F144" s="613"/>
      <c r="G144" s="614"/>
    </row>
    <row r="145" spans="1:7" s="612" customFormat="1">
      <c r="A145" s="590" t="s">
        <v>2279</v>
      </c>
      <c r="B145" s="627" t="s">
        <v>2280</v>
      </c>
      <c r="C145" s="613"/>
      <c r="D145" s="613"/>
      <c r="E145" s="613"/>
      <c r="F145" s="613"/>
      <c r="G145" s="614"/>
    </row>
    <row r="146" spans="1:7" s="612" customFormat="1">
      <c r="A146" s="590" t="s">
        <v>1943</v>
      </c>
      <c r="B146" s="627" t="s">
        <v>1944</v>
      </c>
      <c r="C146" s="613"/>
      <c r="D146" s="613"/>
      <c r="E146" s="613"/>
      <c r="F146" s="613"/>
      <c r="G146" s="614"/>
    </row>
    <row r="147" spans="1:7" s="612" customFormat="1">
      <c r="A147" s="590" t="s">
        <v>1945</v>
      </c>
      <c r="B147" s="627" t="s">
        <v>1946</v>
      </c>
      <c r="C147" s="613"/>
      <c r="D147" s="613"/>
      <c r="E147" s="613"/>
      <c r="F147" s="613"/>
      <c r="G147" s="614"/>
    </row>
    <row r="148" spans="1:7" s="612" customFormat="1">
      <c r="A148" s="595" t="s">
        <v>3489</v>
      </c>
      <c r="B148" s="628" t="s">
        <v>3490</v>
      </c>
      <c r="C148" s="615"/>
      <c r="D148" s="615"/>
      <c r="E148" s="615"/>
      <c r="F148" s="615"/>
      <c r="G148" s="616"/>
    </row>
    <row r="149" spans="1:7" s="612" customFormat="1">
      <c r="A149" s="590" t="s">
        <v>1947</v>
      </c>
      <c r="B149" s="627" t="s">
        <v>1948</v>
      </c>
      <c r="C149" s="615"/>
      <c r="D149" s="615"/>
      <c r="E149" s="615"/>
      <c r="F149" s="615"/>
      <c r="G149" s="616"/>
    </row>
    <row r="150" spans="1:7" s="612" customFormat="1">
      <c r="A150" s="590" t="s">
        <v>1949</v>
      </c>
      <c r="B150" s="627" t="s">
        <v>1950</v>
      </c>
      <c r="C150" s="615"/>
      <c r="D150" s="615"/>
      <c r="E150" s="615"/>
      <c r="F150" s="615"/>
      <c r="G150" s="616"/>
    </row>
    <row r="151" spans="1:7" s="612" customFormat="1">
      <c r="A151" s="590" t="s">
        <v>1951</v>
      </c>
      <c r="B151" s="627" t="s">
        <v>1952</v>
      </c>
      <c r="C151" s="615"/>
      <c r="D151" s="615"/>
      <c r="E151" s="615"/>
      <c r="F151" s="615"/>
      <c r="G151" s="616"/>
    </row>
    <row r="152" spans="1:7" s="612" customFormat="1">
      <c r="A152" s="590" t="s">
        <v>1953</v>
      </c>
      <c r="B152" s="627" t="s">
        <v>1954</v>
      </c>
      <c r="C152" s="615"/>
      <c r="D152" s="615"/>
      <c r="E152" s="615"/>
      <c r="F152" s="615"/>
      <c r="G152" s="616"/>
    </row>
    <row r="153" spans="1:7" s="612" customFormat="1">
      <c r="A153" s="590" t="s">
        <v>1955</v>
      </c>
      <c r="B153" s="627" t="s">
        <v>1956</v>
      </c>
      <c r="C153" s="615"/>
      <c r="D153" s="615"/>
      <c r="E153" s="615"/>
      <c r="F153" s="615"/>
      <c r="G153" s="616"/>
    </row>
    <row r="154" spans="1:7" s="612" customFormat="1">
      <c r="A154" s="590" t="s">
        <v>1957</v>
      </c>
      <c r="B154" s="627" t="s">
        <v>1958</v>
      </c>
      <c r="C154" s="615"/>
      <c r="D154" s="615"/>
      <c r="E154" s="615"/>
      <c r="F154" s="615"/>
      <c r="G154" s="616"/>
    </row>
    <row r="155" spans="1:7" s="612" customFormat="1">
      <c r="A155" s="590" t="s">
        <v>1959</v>
      </c>
      <c r="B155" s="627" t="s">
        <v>1960</v>
      </c>
      <c r="C155" s="613"/>
      <c r="D155" s="613"/>
      <c r="E155" s="613"/>
      <c r="F155" s="613"/>
      <c r="G155" s="614"/>
    </row>
    <row r="156" spans="1:7" s="612" customFormat="1">
      <c r="A156" s="590" t="s">
        <v>1961</v>
      </c>
      <c r="B156" s="627" t="s">
        <v>1962</v>
      </c>
      <c r="C156" s="613"/>
      <c r="D156" s="613"/>
      <c r="E156" s="613"/>
      <c r="F156" s="613"/>
      <c r="G156" s="614"/>
    </row>
    <row r="157" spans="1:7" s="612" customFormat="1">
      <c r="A157" s="590" t="s">
        <v>1963</v>
      </c>
      <c r="B157" s="627" t="s">
        <v>1964</v>
      </c>
      <c r="C157" s="613"/>
      <c r="D157" s="613"/>
      <c r="E157" s="613"/>
      <c r="F157" s="613"/>
      <c r="G157" s="614"/>
    </row>
    <row r="158" spans="1:7" s="612" customFormat="1">
      <c r="A158" s="590" t="s">
        <v>1965</v>
      </c>
      <c r="B158" s="627" t="s">
        <v>1966</v>
      </c>
      <c r="C158" s="613"/>
      <c r="D158" s="613"/>
      <c r="E158" s="613"/>
      <c r="F158" s="613"/>
      <c r="G158" s="614"/>
    </row>
    <row r="159" spans="1:7" s="612" customFormat="1">
      <c r="A159" s="590" t="s">
        <v>1967</v>
      </c>
      <c r="B159" s="627" t="s">
        <v>1968</v>
      </c>
      <c r="C159" s="613"/>
      <c r="D159" s="613"/>
      <c r="E159" s="613"/>
      <c r="F159" s="613"/>
      <c r="G159" s="614"/>
    </row>
    <row r="160" spans="1:7" s="612" customFormat="1">
      <c r="A160" s="590" t="s">
        <v>1969</v>
      </c>
      <c r="B160" s="627" t="s">
        <v>1970</v>
      </c>
      <c r="C160" s="613"/>
      <c r="D160" s="613"/>
      <c r="E160" s="613"/>
      <c r="F160" s="613"/>
      <c r="G160" s="614"/>
    </row>
    <row r="161" spans="1:7" s="612" customFormat="1">
      <c r="A161" s="590" t="s">
        <v>1971</v>
      </c>
      <c r="B161" s="627" t="s">
        <v>1972</v>
      </c>
      <c r="C161" s="613"/>
      <c r="D161" s="613"/>
      <c r="E161" s="613"/>
      <c r="F161" s="613"/>
      <c r="G161" s="614"/>
    </row>
    <row r="162" spans="1:7" s="612" customFormat="1">
      <c r="A162" s="590" t="s">
        <v>1973</v>
      </c>
      <c r="B162" s="627" t="s">
        <v>1974</v>
      </c>
      <c r="C162" s="613"/>
      <c r="D162" s="613"/>
      <c r="E162" s="613"/>
      <c r="F162" s="613"/>
      <c r="G162" s="614"/>
    </row>
    <row r="163" spans="1:7" s="612" customFormat="1">
      <c r="A163" s="590" t="s">
        <v>1975</v>
      </c>
      <c r="B163" s="627" t="s">
        <v>1976</v>
      </c>
      <c r="C163" s="613"/>
      <c r="D163" s="613"/>
      <c r="E163" s="613"/>
      <c r="F163" s="613"/>
      <c r="G163" s="614"/>
    </row>
    <row r="164" spans="1:7" s="612" customFormat="1">
      <c r="A164" s="590" t="s">
        <v>1977</v>
      </c>
      <c r="B164" s="627" t="s">
        <v>1978</v>
      </c>
      <c r="C164" s="613"/>
      <c r="D164" s="613"/>
      <c r="E164" s="613"/>
      <c r="F164" s="613"/>
      <c r="G164" s="614"/>
    </row>
    <row r="165" spans="1:7" s="612" customFormat="1">
      <c r="A165" s="590" t="s">
        <v>1979</v>
      </c>
      <c r="B165" s="627" t="s">
        <v>1980</v>
      </c>
      <c r="C165" s="613"/>
      <c r="D165" s="613"/>
      <c r="E165" s="613"/>
      <c r="F165" s="613"/>
      <c r="G165" s="614"/>
    </row>
    <row r="166" spans="1:7" s="612" customFormat="1">
      <c r="A166" s="590" t="s">
        <v>1981</v>
      </c>
      <c r="B166" s="627" t="s">
        <v>1982</v>
      </c>
      <c r="C166" s="613"/>
      <c r="D166" s="613"/>
      <c r="E166" s="613"/>
      <c r="F166" s="613"/>
      <c r="G166" s="614"/>
    </row>
    <row r="167" spans="1:7" s="612" customFormat="1">
      <c r="A167" s="590" t="s">
        <v>1983</v>
      </c>
      <c r="B167" s="627" t="s">
        <v>1984</v>
      </c>
      <c r="C167" s="613"/>
      <c r="D167" s="613"/>
      <c r="E167" s="613"/>
      <c r="F167" s="613"/>
      <c r="G167" s="614"/>
    </row>
    <row r="168" spans="1:7" s="612" customFormat="1">
      <c r="A168" s="590" t="s">
        <v>1985</v>
      </c>
      <c r="B168" s="627" t="s">
        <v>1986</v>
      </c>
      <c r="C168" s="613"/>
      <c r="D168" s="613"/>
      <c r="E168" s="613"/>
      <c r="F168" s="613"/>
      <c r="G168" s="614"/>
    </row>
    <row r="169" spans="1:7" s="612" customFormat="1">
      <c r="A169" s="590" t="s">
        <v>1987</v>
      </c>
      <c r="B169" s="627" t="s">
        <v>1988</v>
      </c>
      <c r="C169" s="613"/>
      <c r="D169" s="613"/>
      <c r="E169" s="613"/>
      <c r="F169" s="613"/>
      <c r="G169" s="614"/>
    </row>
    <row r="170" spans="1:7" s="612" customFormat="1">
      <c r="A170" s="595" t="s">
        <v>3491</v>
      </c>
      <c r="B170" s="628" t="s">
        <v>3492</v>
      </c>
      <c r="C170" s="613"/>
      <c r="D170" s="613"/>
      <c r="E170" s="613"/>
      <c r="F170" s="613"/>
      <c r="G170" s="614"/>
    </row>
    <row r="171" spans="1:7" s="612" customFormat="1">
      <c r="A171" s="590" t="s">
        <v>1989</v>
      </c>
      <c r="B171" s="627" t="s">
        <v>1990</v>
      </c>
      <c r="C171" s="613"/>
      <c r="D171" s="613"/>
      <c r="E171" s="613"/>
      <c r="F171" s="613"/>
      <c r="G171" s="614"/>
    </row>
    <row r="172" spans="1:7" s="612" customFormat="1">
      <c r="A172" s="590" t="s">
        <v>1991</v>
      </c>
      <c r="B172" s="627" t="s">
        <v>1992</v>
      </c>
      <c r="C172" s="613"/>
      <c r="D172" s="613"/>
      <c r="E172" s="613"/>
      <c r="F172" s="613"/>
      <c r="G172" s="614"/>
    </row>
    <row r="173" spans="1:7" s="612" customFormat="1">
      <c r="A173" s="590" t="s">
        <v>1993</v>
      </c>
      <c r="B173" s="627" t="s">
        <v>1994</v>
      </c>
      <c r="C173" s="613"/>
      <c r="D173" s="613"/>
      <c r="E173" s="613"/>
      <c r="F173" s="613"/>
      <c r="G173" s="614"/>
    </row>
    <row r="174" spans="1:7" s="612" customFormat="1">
      <c r="A174" s="590" t="s">
        <v>1995</v>
      </c>
      <c r="B174" s="627" t="s">
        <v>1996</v>
      </c>
      <c r="C174" s="613"/>
      <c r="D174" s="613"/>
      <c r="E174" s="613"/>
      <c r="F174" s="613"/>
      <c r="G174" s="614"/>
    </row>
    <row r="175" spans="1:7" s="612" customFormat="1">
      <c r="A175" s="590" t="s">
        <v>1997</v>
      </c>
      <c r="B175" s="627" t="s">
        <v>1998</v>
      </c>
      <c r="C175" s="613"/>
      <c r="D175" s="613"/>
      <c r="E175" s="613"/>
      <c r="F175" s="613"/>
      <c r="G175" s="614"/>
    </row>
    <row r="176" spans="1:7" s="612" customFormat="1">
      <c r="A176" s="590" t="s">
        <v>1999</v>
      </c>
      <c r="B176" s="627" t="s">
        <v>2000</v>
      </c>
      <c r="C176" s="613"/>
      <c r="D176" s="613"/>
      <c r="E176" s="613"/>
      <c r="F176" s="613"/>
      <c r="G176" s="614"/>
    </row>
    <row r="177" spans="1:7" s="612" customFormat="1">
      <c r="A177" s="590" t="s">
        <v>2001</v>
      </c>
      <c r="B177" s="627" t="s">
        <v>2002</v>
      </c>
      <c r="C177" s="613"/>
      <c r="D177" s="613"/>
      <c r="E177" s="613"/>
      <c r="F177" s="613"/>
      <c r="G177" s="614"/>
    </row>
    <row r="178" spans="1:7" s="612" customFormat="1">
      <c r="A178" s="590" t="s">
        <v>2003</v>
      </c>
      <c r="B178" s="627" t="s">
        <v>2004</v>
      </c>
      <c r="C178" s="613"/>
      <c r="D178" s="613"/>
      <c r="E178" s="613"/>
      <c r="F178" s="613"/>
      <c r="G178" s="614"/>
    </row>
    <row r="179" spans="1:7" s="612" customFormat="1">
      <c r="A179" s="590" t="s">
        <v>2005</v>
      </c>
      <c r="B179" s="627" t="s">
        <v>2006</v>
      </c>
      <c r="C179" s="613"/>
      <c r="D179" s="613"/>
      <c r="E179" s="613"/>
      <c r="F179" s="613"/>
      <c r="G179" s="614"/>
    </row>
    <row r="180" spans="1:7" s="612" customFormat="1">
      <c r="A180" s="590" t="s">
        <v>2281</v>
      </c>
      <c r="B180" s="627" t="s">
        <v>2282</v>
      </c>
      <c r="C180" s="613"/>
      <c r="D180" s="613"/>
      <c r="E180" s="613"/>
      <c r="F180" s="613"/>
      <c r="G180" s="614"/>
    </row>
    <row r="181" spans="1:7" s="612" customFormat="1">
      <c r="A181" s="590" t="s">
        <v>2007</v>
      </c>
      <c r="B181" s="627" t="s">
        <v>2008</v>
      </c>
      <c r="C181" s="613"/>
      <c r="D181" s="613"/>
      <c r="E181" s="613"/>
      <c r="F181" s="613"/>
      <c r="G181" s="614"/>
    </row>
    <row r="182" spans="1:7" s="612" customFormat="1">
      <c r="A182" s="590" t="s">
        <v>2283</v>
      </c>
      <c r="B182" s="627" t="s">
        <v>2284</v>
      </c>
      <c r="C182" s="613"/>
      <c r="D182" s="613"/>
      <c r="E182" s="613"/>
      <c r="F182" s="613"/>
      <c r="G182" s="614"/>
    </row>
    <row r="183" spans="1:7" s="612" customFormat="1">
      <c r="A183" s="595" t="s">
        <v>3493</v>
      </c>
      <c r="B183" s="628" t="s">
        <v>3494</v>
      </c>
      <c r="C183" s="613"/>
      <c r="D183" s="613"/>
      <c r="E183" s="613"/>
      <c r="F183" s="613"/>
      <c r="G183" s="614"/>
    </row>
    <row r="184" spans="1:7" s="612" customFormat="1">
      <c r="A184" s="590" t="s">
        <v>2009</v>
      </c>
      <c r="B184" s="627" t="s">
        <v>2010</v>
      </c>
      <c r="C184" s="613"/>
      <c r="D184" s="613"/>
      <c r="E184" s="613"/>
      <c r="F184" s="613"/>
      <c r="G184" s="614"/>
    </row>
    <row r="185" spans="1:7" s="612" customFormat="1">
      <c r="A185" s="590" t="s">
        <v>2011</v>
      </c>
      <c r="B185" s="627" t="s">
        <v>2012</v>
      </c>
      <c r="C185" s="613"/>
      <c r="D185" s="613"/>
      <c r="E185" s="613"/>
      <c r="F185" s="613"/>
      <c r="G185" s="614"/>
    </row>
    <row r="186" spans="1:7" s="612" customFormat="1">
      <c r="A186" s="590" t="s">
        <v>2286</v>
      </c>
      <c r="B186" s="627" t="s">
        <v>2287</v>
      </c>
      <c r="C186" s="613"/>
      <c r="D186" s="613"/>
      <c r="E186" s="613"/>
      <c r="F186" s="613"/>
      <c r="G186" s="614"/>
    </row>
    <row r="187" spans="1:7" s="612" customFormat="1">
      <c r="A187" s="590" t="s">
        <v>2288</v>
      </c>
      <c r="B187" s="627" t="s">
        <v>2289</v>
      </c>
      <c r="C187" s="613"/>
      <c r="D187" s="613"/>
      <c r="E187" s="613"/>
      <c r="F187" s="613"/>
      <c r="G187" s="614"/>
    </row>
    <row r="188" spans="1:7" s="612" customFormat="1">
      <c r="A188" s="590" t="s">
        <v>2290</v>
      </c>
      <c r="B188" s="627" t="s">
        <v>2291</v>
      </c>
      <c r="C188" s="613"/>
      <c r="D188" s="613"/>
      <c r="E188" s="613"/>
      <c r="F188" s="613"/>
      <c r="G188" s="614"/>
    </row>
    <row r="189" spans="1:7" s="612" customFormat="1">
      <c r="A189" s="590" t="s">
        <v>2292</v>
      </c>
      <c r="B189" s="627" t="s">
        <v>2293</v>
      </c>
      <c r="C189" s="613"/>
      <c r="D189" s="613"/>
      <c r="E189" s="613"/>
      <c r="F189" s="613"/>
      <c r="G189" s="614"/>
    </row>
    <row r="190" spans="1:7" s="612" customFormat="1">
      <c r="A190" s="590" t="s">
        <v>2294</v>
      </c>
      <c r="B190" s="627" t="s">
        <v>2295</v>
      </c>
      <c r="C190" s="613"/>
      <c r="D190" s="613"/>
      <c r="E190" s="613"/>
      <c r="F190" s="613"/>
      <c r="G190" s="614"/>
    </row>
    <row r="191" spans="1:7" s="612" customFormat="1">
      <c r="A191" s="590" t="s">
        <v>2296</v>
      </c>
      <c r="B191" s="627" t="s">
        <v>2297</v>
      </c>
      <c r="C191" s="613"/>
      <c r="D191" s="613"/>
      <c r="E191" s="613"/>
      <c r="F191" s="613"/>
      <c r="G191" s="614"/>
    </row>
    <row r="192" spans="1:7" s="612" customFormat="1">
      <c r="A192" s="590" t="s">
        <v>2298</v>
      </c>
      <c r="B192" s="627" t="s">
        <v>2299</v>
      </c>
      <c r="C192" s="613"/>
      <c r="D192" s="613"/>
      <c r="E192" s="613"/>
      <c r="F192" s="613"/>
      <c r="G192" s="614"/>
    </row>
    <row r="193" spans="1:7" s="612" customFormat="1">
      <c r="A193" s="590" t="s">
        <v>2300</v>
      </c>
      <c r="B193" s="627" t="s">
        <v>2301</v>
      </c>
      <c r="C193" s="613"/>
      <c r="D193" s="613"/>
      <c r="E193" s="613"/>
      <c r="F193" s="613"/>
      <c r="G193" s="614"/>
    </row>
    <row r="194" spans="1:7" s="612" customFormat="1">
      <c r="A194" s="590" t="s">
        <v>2302</v>
      </c>
      <c r="B194" s="627" t="s">
        <v>2303</v>
      </c>
      <c r="C194" s="613"/>
      <c r="D194" s="613"/>
      <c r="E194" s="613"/>
      <c r="F194" s="613"/>
      <c r="G194" s="614"/>
    </row>
    <row r="195" spans="1:7" s="612" customFormat="1">
      <c r="A195" s="590" t="s">
        <v>2304</v>
      </c>
      <c r="B195" s="627" t="s">
        <v>2305</v>
      </c>
      <c r="C195" s="613"/>
      <c r="D195" s="613"/>
      <c r="E195" s="613"/>
      <c r="F195" s="613"/>
      <c r="G195" s="614"/>
    </row>
    <row r="196" spans="1:7" s="612" customFormat="1">
      <c r="A196" s="590" t="s">
        <v>2306</v>
      </c>
      <c r="B196" s="627" t="s">
        <v>2307</v>
      </c>
      <c r="C196" s="613"/>
      <c r="D196" s="613"/>
      <c r="E196" s="613"/>
      <c r="F196" s="613"/>
      <c r="G196" s="614"/>
    </row>
    <row r="197" spans="1:7" s="612" customFormat="1">
      <c r="A197" s="595" t="s">
        <v>3536</v>
      </c>
      <c r="B197" s="628" t="s">
        <v>3537</v>
      </c>
      <c r="C197" s="613"/>
      <c r="D197" s="613"/>
      <c r="E197" s="613"/>
      <c r="F197" s="613"/>
      <c r="G197" s="614"/>
    </row>
    <row r="198" spans="1:7" s="612" customFormat="1">
      <c r="A198" s="590" t="s">
        <v>2013</v>
      </c>
      <c r="B198" s="627" t="s">
        <v>2014</v>
      </c>
      <c r="C198" s="613"/>
      <c r="D198" s="613"/>
      <c r="E198" s="613"/>
      <c r="F198" s="613"/>
      <c r="G198" s="614"/>
    </row>
    <row r="199" spans="1:7" s="612" customFormat="1">
      <c r="A199" s="595" t="s">
        <v>3538</v>
      </c>
      <c r="B199" s="628" t="s">
        <v>3539</v>
      </c>
      <c r="C199" s="613"/>
      <c r="D199" s="613"/>
      <c r="E199" s="613"/>
      <c r="F199" s="613"/>
      <c r="G199" s="614"/>
    </row>
    <row r="200" spans="1:7" s="612" customFormat="1">
      <c r="A200" s="590" t="s">
        <v>2308</v>
      </c>
      <c r="B200" s="627" t="s">
        <v>2309</v>
      </c>
      <c r="C200" s="613"/>
      <c r="D200" s="613"/>
      <c r="E200" s="613"/>
      <c r="F200" s="613"/>
      <c r="G200" s="614"/>
    </row>
    <row r="201" spans="1:7" s="612" customFormat="1">
      <c r="A201" s="590" t="s">
        <v>2310</v>
      </c>
      <c r="B201" s="627" t="s">
        <v>2311</v>
      </c>
      <c r="C201" s="613"/>
      <c r="D201" s="613"/>
      <c r="E201" s="613"/>
      <c r="F201" s="613"/>
      <c r="G201" s="614"/>
    </row>
    <row r="202" spans="1:7" s="612" customFormat="1">
      <c r="A202" s="590" t="s">
        <v>2312</v>
      </c>
      <c r="B202" s="627" t="s">
        <v>2313</v>
      </c>
      <c r="C202" s="613"/>
      <c r="D202" s="613"/>
      <c r="E202" s="613"/>
      <c r="F202" s="613"/>
      <c r="G202" s="614"/>
    </row>
    <row r="203" spans="1:7" s="612" customFormat="1">
      <c r="A203" s="590" t="s">
        <v>2314</v>
      </c>
      <c r="B203" s="627" t="s">
        <v>2315</v>
      </c>
      <c r="C203" s="613"/>
      <c r="D203" s="613"/>
      <c r="E203" s="613"/>
      <c r="F203" s="613"/>
      <c r="G203" s="614"/>
    </row>
    <row r="204" spans="1:7" s="612" customFormat="1">
      <c r="A204" s="590" t="s">
        <v>2316</v>
      </c>
      <c r="B204" s="627" t="s">
        <v>2317</v>
      </c>
      <c r="C204" s="613"/>
      <c r="D204" s="613"/>
      <c r="E204" s="613"/>
      <c r="F204" s="613"/>
      <c r="G204" s="614"/>
    </row>
    <row r="205" spans="1:7" s="612" customFormat="1">
      <c r="A205" s="590" t="s">
        <v>2015</v>
      </c>
      <c r="B205" s="627" t="s">
        <v>2016</v>
      </c>
      <c r="C205" s="613"/>
      <c r="D205" s="613"/>
      <c r="E205" s="613"/>
      <c r="F205" s="613"/>
      <c r="G205" s="614"/>
    </row>
    <row r="206" spans="1:7" s="612" customFormat="1">
      <c r="A206" s="590" t="s">
        <v>2017</v>
      </c>
      <c r="B206" s="627" t="s">
        <v>2018</v>
      </c>
      <c r="C206" s="613"/>
      <c r="D206" s="613"/>
      <c r="E206" s="613"/>
      <c r="F206" s="613"/>
      <c r="G206" s="614"/>
    </row>
    <row r="207" spans="1:7" s="612" customFormat="1">
      <c r="A207" s="590" t="s">
        <v>2320</v>
      </c>
      <c r="B207" s="627" t="s">
        <v>2321</v>
      </c>
      <c r="C207" s="613"/>
      <c r="D207" s="613"/>
      <c r="E207" s="613"/>
      <c r="F207" s="613"/>
      <c r="G207" s="614"/>
    </row>
    <row r="208" spans="1:7" s="612" customFormat="1">
      <c r="A208" s="590" t="s">
        <v>2322</v>
      </c>
      <c r="B208" s="627" t="s">
        <v>2323</v>
      </c>
      <c r="C208" s="613"/>
      <c r="D208" s="613"/>
      <c r="E208" s="613"/>
      <c r="F208" s="613"/>
      <c r="G208" s="614"/>
    </row>
    <row r="209" spans="1:7" s="612" customFormat="1">
      <c r="A209" s="590" t="s">
        <v>2324</v>
      </c>
      <c r="B209" s="627" t="s">
        <v>2325</v>
      </c>
      <c r="C209" s="613"/>
      <c r="D209" s="613"/>
      <c r="E209" s="613"/>
      <c r="F209" s="613"/>
      <c r="G209" s="614"/>
    </row>
    <row r="210" spans="1:7" s="612" customFormat="1">
      <c r="A210" s="590" t="s">
        <v>2019</v>
      </c>
      <c r="B210" s="627" t="s">
        <v>2020</v>
      </c>
      <c r="C210" s="613"/>
      <c r="D210" s="613"/>
      <c r="E210" s="613"/>
      <c r="F210" s="613"/>
      <c r="G210" s="614"/>
    </row>
    <row r="211" spans="1:7" s="612" customFormat="1">
      <c r="A211" s="590" t="s">
        <v>2021</v>
      </c>
      <c r="B211" s="627" t="s">
        <v>2022</v>
      </c>
      <c r="C211" s="613"/>
      <c r="D211" s="613"/>
      <c r="E211" s="613"/>
      <c r="F211" s="613"/>
      <c r="G211" s="614"/>
    </row>
    <row r="212" spans="1:7" s="612" customFormat="1">
      <c r="A212" s="590" t="s">
        <v>2023</v>
      </c>
      <c r="B212" s="627" t="s">
        <v>2024</v>
      </c>
      <c r="C212" s="613"/>
      <c r="D212" s="613"/>
      <c r="E212" s="613"/>
      <c r="F212" s="613"/>
      <c r="G212" s="614"/>
    </row>
    <row r="213" spans="1:7" s="612" customFormat="1">
      <c r="A213" s="590" t="s">
        <v>2025</v>
      </c>
      <c r="B213" s="627" t="s">
        <v>2026</v>
      </c>
      <c r="C213" s="613"/>
      <c r="D213" s="613"/>
      <c r="E213" s="613"/>
      <c r="F213" s="613"/>
      <c r="G213" s="614"/>
    </row>
    <row r="214" spans="1:7" s="612" customFormat="1">
      <c r="A214" s="590" t="s">
        <v>2027</v>
      </c>
      <c r="B214" s="627" t="s">
        <v>2028</v>
      </c>
      <c r="C214" s="613"/>
      <c r="D214" s="613"/>
      <c r="E214" s="613"/>
      <c r="F214" s="613"/>
      <c r="G214" s="614"/>
    </row>
    <row r="215" spans="1:7" s="612" customFormat="1">
      <c r="A215" s="590" t="s">
        <v>2029</v>
      </c>
      <c r="B215" s="627" t="s">
        <v>2030</v>
      </c>
      <c r="C215" s="613"/>
      <c r="D215" s="613"/>
      <c r="E215" s="613"/>
      <c r="F215" s="613"/>
      <c r="G215" s="614"/>
    </row>
    <row r="216" spans="1:7" s="612" customFormat="1">
      <c r="A216" s="590" t="s">
        <v>2031</v>
      </c>
      <c r="B216" s="627" t="s">
        <v>2032</v>
      </c>
      <c r="C216" s="613"/>
      <c r="D216" s="613"/>
      <c r="E216" s="613"/>
      <c r="F216" s="613"/>
      <c r="G216" s="614"/>
    </row>
    <row r="217" spans="1:7" s="612" customFormat="1">
      <c r="A217" s="590" t="s">
        <v>2033</v>
      </c>
      <c r="B217" s="627" t="s">
        <v>2034</v>
      </c>
      <c r="C217" s="613"/>
      <c r="D217" s="613"/>
      <c r="E217" s="613"/>
      <c r="F217" s="613"/>
      <c r="G217" s="614"/>
    </row>
    <row r="218" spans="1:7" s="612" customFormat="1">
      <c r="A218" s="590" t="s">
        <v>2035</v>
      </c>
      <c r="B218" s="627" t="s">
        <v>2036</v>
      </c>
      <c r="C218" s="613"/>
      <c r="D218" s="613"/>
      <c r="E218" s="613"/>
      <c r="F218" s="613"/>
      <c r="G218" s="614"/>
    </row>
    <row r="219" spans="1:7" s="612" customFormat="1">
      <c r="A219" s="590" t="s">
        <v>2037</v>
      </c>
      <c r="B219" s="627" t="s">
        <v>2038</v>
      </c>
      <c r="C219" s="613"/>
      <c r="D219" s="613"/>
      <c r="E219" s="613"/>
      <c r="F219" s="613"/>
      <c r="G219" s="614"/>
    </row>
    <row r="220" spans="1:7" s="612" customFormat="1">
      <c r="A220" s="590" t="s">
        <v>2039</v>
      </c>
      <c r="B220" s="627" t="s">
        <v>2040</v>
      </c>
      <c r="C220" s="613"/>
      <c r="D220" s="613"/>
      <c r="E220" s="613"/>
      <c r="F220" s="613"/>
      <c r="G220" s="614"/>
    </row>
    <row r="221" spans="1:7" s="612" customFormat="1">
      <c r="A221" s="590" t="s">
        <v>2041</v>
      </c>
      <c r="B221" s="627" t="s">
        <v>2042</v>
      </c>
      <c r="C221" s="613"/>
      <c r="D221" s="613"/>
      <c r="E221" s="613"/>
      <c r="F221" s="613"/>
      <c r="G221" s="614"/>
    </row>
    <row r="222" spans="1:7" s="612" customFormat="1">
      <c r="A222" s="590" t="s">
        <v>2043</v>
      </c>
      <c r="B222" s="627" t="s">
        <v>2044</v>
      </c>
      <c r="C222" s="613"/>
      <c r="D222" s="613"/>
      <c r="E222" s="613"/>
      <c r="F222" s="613"/>
      <c r="G222" s="614"/>
    </row>
    <row r="223" spans="1:7" s="612" customFormat="1">
      <c r="A223" s="590" t="s">
        <v>2045</v>
      </c>
      <c r="B223" s="627" t="s">
        <v>2046</v>
      </c>
      <c r="C223" s="613"/>
      <c r="D223" s="613"/>
      <c r="E223" s="613"/>
      <c r="F223" s="613"/>
      <c r="G223" s="614"/>
    </row>
    <row r="224" spans="1:7" s="612" customFormat="1">
      <c r="A224" s="590" t="s">
        <v>2047</v>
      </c>
      <c r="B224" s="627" t="s">
        <v>2048</v>
      </c>
      <c r="C224" s="613"/>
      <c r="D224" s="613"/>
      <c r="E224" s="613"/>
      <c r="F224" s="613"/>
      <c r="G224" s="614"/>
    </row>
    <row r="225" spans="1:7" s="612" customFormat="1">
      <c r="A225" s="590" t="s">
        <v>2049</v>
      </c>
      <c r="B225" s="627" t="s">
        <v>2050</v>
      </c>
      <c r="C225" s="613"/>
      <c r="D225" s="613"/>
      <c r="E225" s="613"/>
      <c r="F225" s="613"/>
      <c r="G225" s="614"/>
    </row>
    <row r="226" spans="1:7" s="612" customFormat="1">
      <c r="A226" s="590" t="s">
        <v>2051</v>
      </c>
      <c r="B226" s="627" t="s">
        <v>2052</v>
      </c>
      <c r="C226" s="613"/>
      <c r="D226" s="613"/>
      <c r="E226" s="613"/>
      <c r="F226" s="613"/>
      <c r="G226" s="614"/>
    </row>
    <row r="227" spans="1:7" s="612" customFormat="1">
      <c r="A227" s="590" t="s">
        <v>2053</v>
      </c>
      <c r="B227" s="627" t="s">
        <v>2054</v>
      </c>
      <c r="C227" s="613"/>
      <c r="D227" s="613"/>
      <c r="E227" s="613"/>
      <c r="F227" s="613"/>
      <c r="G227" s="614"/>
    </row>
    <row r="228" spans="1:7" s="612" customFormat="1">
      <c r="A228" s="590" t="s">
        <v>2055</v>
      </c>
      <c r="B228" s="627" t="s">
        <v>2056</v>
      </c>
      <c r="C228" s="613"/>
      <c r="D228" s="613"/>
      <c r="E228" s="613"/>
      <c r="F228" s="613"/>
      <c r="G228" s="614"/>
    </row>
    <row r="229" spans="1:7" s="612" customFormat="1">
      <c r="A229" s="590" t="s">
        <v>2057</v>
      </c>
      <c r="B229" s="627" t="s">
        <v>2058</v>
      </c>
      <c r="C229" s="613"/>
      <c r="D229" s="613"/>
      <c r="E229" s="613"/>
      <c r="F229" s="613"/>
      <c r="G229" s="614"/>
    </row>
    <row r="230" spans="1:7" s="612" customFormat="1">
      <c r="A230" s="590" t="s">
        <v>2059</v>
      </c>
      <c r="B230" s="627" t="s">
        <v>2060</v>
      </c>
      <c r="C230" s="613"/>
      <c r="D230" s="613"/>
      <c r="E230" s="613"/>
      <c r="F230" s="613"/>
      <c r="G230" s="614"/>
    </row>
    <row r="231" spans="1:7" s="612" customFormat="1">
      <c r="A231" s="590" t="s">
        <v>2326</v>
      </c>
      <c r="B231" s="627" t="s">
        <v>2327</v>
      </c>
      <c r="C231" s="613"/>
      <c r="D231" s="613"/>
      <c r="E231" s="613"/>
      <c r="F231" s="613"/>
      <c r="G231" s="614"/>
    </row>
    <row r="232" spans="1:7" s="612" customFormat="1">
      <c r="A232" s="590" t="s">
        <v>2061</v>
      </c>
      <c r="B232" s="627" t="s">
        <v>2062</v>
      </c>
      <c r="C232" s="613"/>
      <c r="D232" s="613"/>
      <c r="E232" s="613"/>
      <c r="F232" s="613"/>
      <c r="G232" s="614"/>
    </row>
    <row r="233" spans="1:7" s="612" customFormat="1">
      <c r="A233" s="590" t="s">
        <v>2328</v>
      </c>
      <c r="B233" s="627" t="s">
        <v>2329</v>
      </c>
      <c r="C233" s="613"/>
      <c r="D233" s="613"/>
      <c r="E233" s="613"/>
      <c r="F233" s="613"/>
      <c r="G233" s="614"/>
    </row>
    <row r="234" spans="1:7" s="612" customFormat="1">
      <c r="A234" s="590" t="s">
        <v>2063</v>
      </c>
      <c r="B234" s="627" t="s">
        <v>2064</v>
      </c>
      <c r="C234" s="613"/>
      <c r="D234" s="613"/>
      <c r="E234" s="613"/>
      <c r="F234" s="613"/>
      <c r="G234" s="614"/>
    </row>
    <row r="235" spans="1:7" s="612" customFormat="1">
      <c r="A235" s="590" t="s">
        <v>2065</v>
      </c>
      <c r="B235" s="627" t="s">
        <v>2066</v>
      </c>
      <c r="C235" s="613"/>
      <c r="D235" s="613"/>
      <c r="E235" s="613"/>
      <c r="F235" s="613"/>
      <c r="G235" s="614"/>
    </row>
    <row r="236" spans="1:7" s="612" customFormat="1">
      <c r="A236" s="590" t="s">
        <v>2067</v>
      </c>
      <c r="B236" s="627" t="s">
        <v>2068</v>
      </c>
      <c r="C236" s="613"/>
      <c r="D236" s="613"/>
      <c r="E236" s="613"/>
      <c r="F236" s="613"/>
      <c r="G236" s="614"/>
    </row>
    <row r="237" spans="1:7" s="612" customFormat="1">
      <c r="A237" s="595" t="s">
        <v>3495</v>
      </c>
      <c r="B237" s="628" t="s">
        <v>3496</v>
      </c>
      <c r="C237" s="613"/>
      <c r="D237" s="613"/>
      <c r="E237" s="613"/>
      <c r="F237" s="613"/>
      <c r="G237" s="614"/>
    </row>
    <row r="238" spans="1:7" s="612" customFormat="1">
      <c r="A238" s="590" t="s">
        <v>2069</v>
      </c>
      <c r="B238" s="627" t="s">
        <v>2070</v>
      </c>
      <c r="C238" s="613"/>
      <c r="D238" s="613"/>
      <c r="E238" s="613"/>
      <c r="F238" s="613"/>
      <c r="G238" s="614"/>
    </row>
    <row r="239" spans="1:7" s="612" customFormat="1">
      <c r="A239" s="590" t="s">
        <v>2330</v>
      </c>
      <c r="B239" s="627" t="s">
        <v>2331</v>
      </c>
      <c r="C239" s="613"/>
      <c r="D239" s="613"/>
      <c r="E239" s="613"/>
      <c r="F239" s="613"/>
      <c r="G239" s="614"/>
    </row>
    <row r="240" spans="1:7" s="612" customFormat="1">
      <c r="A240" s="590" t="s">
        <v>2071</v>
      </c>
      <c r="B240" s="627" t="s">
        <v>2072</v>
      </c>
      <c r="C240" s="613"/>
      <c r="D240" s="613"/>
      <c r="E240" s="613"/>
      <c r="F240" s="613"/>
      <c r="G240" s="614"/>
    </row>
    <row r="241" spans="1:7" s="612" customFormat="1">
      <c r="A241" s="590" t="s">
        <v>2073</v>
      </c>
      <c r="B241" s="627" t="s">
        <v>2074</v>
      </c>
      <c r="C241" s="613"/>
      <c r="D241" s="613"/>
      <c r="E241" s="613"/>
      <c r="F241" s="613"/>
      <c r="G241" s="614"/>
    </row>
    <row r="242" spans="1:7" s="612" customFormat="1">
      <c r="A242" s="595" t="s">
        <v>3497</v>
      </c>
      <c r="B242" s="628" t="s">
        <v>3498</v>
      </c>
      <c r="C242" s="613"/>
      <c r="D242" s="613"/>
      <c r="E242" s="613"/>
      <c r="F242" s="613"/>
      <c r="G242" s="614"/>
    </row>
    <row r="243" spans="1:7" s="612" customFormat="1">
      <c r="A243" s="590" t="s">
        <v>2075</v>
      </c>
      <c r="B243" s="627" t="s">
        <v>2076</v>
      </c>
      <c r="C243" s="613"/>
      <c r="D243" s="613"/>
      <c r="E243" s="613"/>
      <c r="F243" s="613"/>
      <c r="G243" s="614"/>
    </row>
    <row r="244" spans="1:7" s="612" customFormat="1">
      <c r="A244" s="590" t="s">
        <v>2077</v>
      </c>
      <c r="B244" s="627" t="s">
        <v>2078</v>
      </c>
      <c r="C244" s="613"/>
      <c r="D244" s="613"/>
      <c r="E244" s="613"/>
      <c r="F244" s="613"/>
      <c r="G244" s="614"/>
    </row>
    <row r="245" spans="1:7" s="612" customFormat="1">
      <c r="A245" s="590" t="s">
        <v>2079</v>
      </c>
      <c r="B245" s="627" t="s">
        <v>2080</v>
      </c>
      <c r="C245" s="613"/>
      <c r="D245" s="613"/>
      <c r="E245" s="613"/>
      <c r="F245" s="613"/>
      <c r="G245" s="614"/>
    </row>
    <row r="246" spans="1:7" s="612" customFormat="1">
      <c r="A246" s="595" t="s">
        <v>3499</v>
      </c>
      <c r="B246" s="628" t="s">
        <v>3500</v>
      </c>
      <c r="C246" s="613"/>
      <c r="D246" s="613"/>
      <c r="E246" s="613"/>
      <c r="F246" s="613"/>
      <c r="G246" s="614"/>
    </row>
    <row r="247" spans="1:7" s="612" customFormat="1">
      <c r="A247" s="590" t="s">
        <v>2081</v>
      </c>
      <c r="B247" s="627" t="s">
        <v>2082</v>
      </c>
      <c r="C247" s="613"/>
      <c r="D247" s="613"/>
      <c r="E247" s="613"/>
      <c r="F247" s="613"/>
      <c r="G247" s="614"/>
    </row>
    <row r="248" spans="1:7" s="612" customFormat="1">
      <c r="A248" s="590" t="s">
        <v>2083</v>
      </c>
      <c r="B248" s="627" t="s">
        <v>2084</v>
      </c>
      <c r="C248" s="613"/>
      <c r="D248" s="613"/>
      <c r="E248" s="613"/>
      <c r="F248" s="613"/>
      <c r="G248" s="614"/>
    </row>
    <row r="249" spans="1:7" s="612" customFormat="1">
      <c r="A249" s="590" t="s">
        <v>2085</v>
      </c>
      <c r="B249" s="627" t="s">
        <v>2086</v>
      </c>
      <c r="C249" s="613"/>
      <c r="D249" s="613"/>
      <c r="E249" s="613"/>
      <c r="F249" s="613"/>
      <c r="G249" s="614"/>
    </row>
    <row r="250" spans="1:7" s="612" customFormat="1">
      <c r="A250" s="590" t="s">
        <v>2087</v>
      </c>
      <c r="B250" s="627" t="s">
        <v>2088</v>
      </c>
      <c r="C250" s="613"/>
      <c r="D250" s="613"/>
      <c r="E250" s="613"/>
      <c r="F250" s="613"/>
      <c r="G250" s="614"/>
    </row>
    <row r="251" spans="1:7" s="612" customFormat="1">
      <c r="A251" s="590" t="s">
        <v>2089</v>
      </c>
      <c r="B251" s="627" t="s">
        <v>2090</v>
      </c>
      <c r="C251" s="613"/>
      <c r="D251" s="613"/>
      <c r="E251" s="613"/>
      <c r="F251" s="613"/>
      <c r="G251" s="614"/>
    </row>
    <row r="252" spans="1:7" s="612" customFormat="1">
      <c r="A252" s="590" t="s">
        <v>2332</v>
      </c>
      <c r="B252" s="627" t="s">
        <v>2333</v>
      </c>
      <c r="C252" s="613"/>
      <c r="D252" s="613"/>
      <c r="E252" s="613"/>
      <c r="F252" s="613"/>
      <c r="G252" s="614"/>
    </row>
    <row r="253" spans="1:7" s="612" customFormat="1">
      <c r="A253" s="590" t="s">
        <v>2091</v>
      </c>
      <c r="B253" s="627" t="s">
        <v>2092</v>
      </c>
      <c r="C253" s="613"/>
      <c r="D253" s="613"/>
      <c r="E253" s="613"/>
      <c r="F253" s="613"/>
      <c r="G253" s="614"/>
    </row>
    <row r="254" spans="1:7" s="612" customFormat="1">
      <c r="A254" s="590" t="s">
        <v>2093</v>
      </c>
      <c r="B254" s="627" t="s">
        <v>2094</v>
      </c>
      <c r="C254" s="613"/>
      <c r="D254" s="613"/>
      <c r="E254" s="613"/>
      <c r="F254" s="613"/>
      <c r="G254" s="614"/>
    </row>
    <row r="255" spans="1:7" s="612" customFormat="1">
      <c r="A255" s="590" t="s">
        <v>2334</v>
      </c>
      <c r="B255" s="627" t="s">
        <v>2335</v>
      </c>
      <c r="C255" s="613"/>
      <c r="D255" s="613"/>
      <c r="E255" s="613"/>
      <c r="F255" s="613"/>
      <c r="G255" s="614"/>
    </row>
    <row r="256" spans="1:7" s="612" customFormat="1">
      <c r="A256" s="590" t="s">
        <v>2336</v>
      </c>
      <c r="B256" s="627" t="s">
        <v>2337</v>
      </c>
      <c r="C256" s="613"/>
      <c r="D256" s="613"/>
      <c r="E256" s="613"/>
      <c r="F256" s="613"/>
      <c r="G256" s="614"/>
    </row>
    <row r="257" spans="1:7" s="612" customFormat="1">
      <c r="A257" s="590" t="s">
        <v>2338</v>
      </c>
      <c r="B257" s="627" t="s">
        <v>2339</v>
      </c>
      <c r="C257" s="613"/>
      <c r="D257" s="613"/>
      <c r="E257" s="613"/>
      <c r="F257" s="613"/>
      <c r="G257" s="614"/>
    </row>
    <row r="258" spans="1:7" s="612" customFormat="1">
      <c r="A258" s="590" t="s">
        <v>2340</v>
      </c>
      <c r="B258" s="627" t="s">
        <v>2341</v>
      </c>
      <c r="C258" s="613"/>
      <c r="D258" s="613"/>
      <c r="E258" s="613"/>
      <c r="F258" s="613"/>
      <c r="G258" s="614"/>
    </row>
    <row r="259" spans="1:7" s="612" customFormat="1">
      <c r="A259" s="590" t="s">
        <v>2342</v>
      </c>
      <c r="B259" s="627" t="s">
        <v>2343</v>
      </c>
      <c r="C259" s="613"/>
      <c r="D259" s="613"/>
      <c r="E259" s="613"/>
      <c r="F259" s="613"/>
      <c r="G259" s="614"/>
    </row>
    <row r="260" spans="1:7" s="612" customFormat="1">
      <c r="A260" s="590" t="s">
        <v>2344</v>
      </c>
      <c r="B260" s="627" t="s">
        <v>2345</v>
      </c>
      <c r="C260" s="613"/>
      <c r="D260" s="613"/>
      <c r="E260" s="613"/>
      <c r="F260" s="613"/>
      <c r="G260" s="614"/>
    </row>
    <row r="261" spans="1:7" s="612" customFormat="1">
      <c r="A261" s="590" t="s">
        <v>2095</v>
      </c>
      <c r="B261" s="627" t="s">
        <v>2096</v>
      </c>
      <c r="C261" s="613"/>
      <c r="D261" s="613"/>
      <c r="E261" s="613"/>
      <c r="F261" s="613"/>
      <c r="G261" s="614"/>
    </row>
    <row r="262" spans="1:7" s="612" customFormat="1">
      <c r="A262" s="590" t="s">
        <v>2097</v>
      </c>
      <c r="B262" s="627" t="s">
        <v>2098</v>
      </c>
      <c r="C262" s="613"/>
      <c r="D262" s="613"/>
      <c r="E262" s="613"/>
      <c r="F262" s="613"/>
      <c r="G262" s="614"/>
    </row>
    <row r="263" spans="1:7" s="612" customFormat="1">
      <c r="A263" s="590" t="s">
        <v>2346</v>
      </c>
      <c r="B263" s="627" t="s">
        <v>2347</v>
      </c>
      <c r="C263" s="613"/>
      <c r="D263" s="613"/>
      <c r="E263" s="613"/>
      <c r="F263" s="613"/>
      <c r="G263" s="614"/>
    </row>
    <row r="264" spans="1:7" s="612" customFormat="1">
      <c r="A264" s="590" t="s">
        <v>2348</v>
      </c>
      <c r="B264" s="627" t="s">
        <v>2349</v>
      </c>
      <c r="C264" s="613"/>
      <c r="D264" s="613"/>
      <c r="E264" s="613"/>
      <c r="F264" s="613"/>
      <c r="G264" s="614"/>
    </row>
    <row r="265" spans="1:7" s="612" customFormat="1">
      <c r="A265" s="590" t="s">
        <v>2099</v>
      </c>
      <c r="B265" s="627" t="s">
        <v>2100</v>
      </c>
      <c r="C265" s="613"/>
      <c r="D265" s="613"/>
      <c r="E265" s="613"/>
      <c r="F265" s="613"/>
      <c r="G265" s="614"/>
    </row>
    <row r="266" spans="1:7" s="612" customFormat="1">
      <c r="A266" s="590" t="s">
        <v>2101</v>
      </c>
      <c r="B266" s="627" t="s">
        <v>2102</v>
      </c>
      <c r="C266" s="613"/>
      <c r="D266" s="613"/>
      <c r="E266" s="613"/>
      <c r="F266" s="613"/>
      <c r="G266" s="614"/>
    </row>
    <row r="267" spans="1:7" s="612" customFormat="1">
      <c r="A267" s="590" t="s">
        <v>2350</v>
      </c>
      <c r="B267" s="627" t="s">
        <v>2351</v>
      </c>
      <c r="C267" s="613"/>
      <c r="D267" s="613"/>
      <c r="E267" s="613"/>
      <c r="F267" s="613"/>
      <c r="G267" s="614"/>
    </row>
    <row r="268" spans="1:7" s="612" customFormat="1">
      <c r="A268" s="590" t="s">
        <v>2352</v>
      </c>
      <c r="B268" s="627" t="s">
        <v>2353</v>
      </c>
      <c r="C268" s="613"/>
      <c r="D268" s="613"/>
      <c r="E268" s="613"/>
      <c r="F268" s="613"/>
      <c r="G268" s="614"/>
    </row>
    <row r="269" spans="1:7" s="612" customFormat="1">
      <c r="A269" s="590" t="s">
        <v>2354</v>
      </c>
      <c r="B269" s="627" t="s">
        <v>2355</v>
      </c>
      <c r="C269" s="613"/>
      <c r="D269" s="613"/>
      <c r="E269" s="613"/>
      <c r="F269" s="613"/>
      <c r="G269" s="614"/>
    </row>
    <row r="270" spans="1:7" s="612" customFormat="1">
      <c r="A270" s="590" t="s">
        <v>2356</v>
      </c>
      <c r="B270" s="627" t="s">
        <v>2357</v>
      </c>
      <c r="C270" s="613"/>
      <c r="D270" s="613"/>
      <c r="E270" s="613"/>
      <c r="F270" s="613"/>
      <c r="G270" s="614"/>
    </row>
    <row r="271" spans="1:7" s="612" customFormat="1">
      <c r="A271" s="590" t="s">
        <v>2358</v>
      </c>
      <c r="B271" s="627" t="s">
        <v>2359</v>
      </c>
      <c r="C271" s="613"/>
      <c r="D271" s="613"/>
      <c r="E271" s="613"/>
      <c r="F271" s="613"/>
      <c r="G271" s="614"/>
    </row>
    <row r="272" spans="1:7" s="612" customFormat="1">
      <c r="A272" s="590" t="s">
        <v>2360</v>
      </c>
      <c r="B272" s="627" t="s">
        <v>2361</v>
      </c>
      <c r="C272" s="613"/>
      <c r="D272" s="613"/>
      <c r="E272" s="613"/>
      <c r="F272" s="613"/>
      <c r="G272" s="614"/>
    </row>
    <row r="273" spans="1:7" s="612" customFormat="1">
      <c r="A273" s="590" t="s">
        <v>2362</v>
      </c>
      <c r="B273" s="627" t="s">
        <v>2363</v>
      </c>
      <c r="C273" s="613"/>
      <c r="D273" s="613"/>
      <c r="E273" s="613"/>
      <c r="F273" s="613"/>
      <c r="G273" s="614"/>
    </row>
    <row r="274" spans="1:7" s="612" customFormat="1">
      <c r="A274" s="590" t="s">
        <v>2364</v>
      </c>
      <c r="B274" s="627" t="s">
        <v>2365</v>
      </c>
      <c r="C274" s="613"/>
      <c r="D274" s="613"/>
      <c r="E274" s="613"/>
      <c r="F274" s="613"/>
      <c r="G274" s="614"/>
    </row>
    <row r="275" spans="1:7" s="612" customFormat="1">
      <c r="A275" s="590" t="s">
        <v>2103</v>
      </c>
      <c r="B275" s="627" t="s">
        <v>2104</v>
      </c>
      <c r="C275" s="613"/>
      <c r="D275" s="613"/>
      <c r="E275" s="613"/>
      <c r="F275" s="613"/>
      <c r="G275" s="614"/>
    </row>
    <row r="276" spans="1:7" s="612" customFormat="1">
      <c r="A276" s="595" t="s">
        <v>3501</v>
      </c>
      <c r="B276" s="628" t="s">
        <v>3502</v>
      </c>
      <c r="C276" s="613"/>
      <c r="D276" s="613"/>
      <c r="E276" s="613"/>
      <c r="F276" s="613"/>
      <c r="G276" s="614"/>
    </row>
    <row r="277" spans="1:7" s="612" customFormat="1">
      <c r="A277" s="590" t="s">
        <v>2105</v>
      </c>
      <c r="B277" s="627" t="s">
        <v>2106</v>
      </c>
      <c r="C277" s="613"/>
      <c r="D277" s="613"/>
      <c r="E277" s="613"/>
      <c r="F277" s="613"/>
      <c r="G277" s="614"/>
    </row>
    <row r="278" spans="1:7" s="612" customFormat="1">
      <c r="A278" s="590" t="s">
        <v>2107</v>
      </c>
      <c r="B278" s="627" t="s">
        <v>2108</v>
      </c>
      <c r="C278" s="613"/>
      <c r="D278" s="613"/>
      <c r="E278" s="613"/>
      <c r="F278" s="613"/>
      <c r="G278" s="614"/>
    </row>
    <row r="279" spans="1:7" s="612" customFormat="1">
      <c r="A279" s="590" t="s">
        <v>2109</v>
      </c>
      <c r="B279" s="627" t="s">
        <v>2110</v>
      </c>
      <c r="C279" s="613"/>
      <c r="D279" s="613"/>
      <c r="E279" s="613"/>
      <c r="F279" s="613"/>
      <c r="G279" s="614"/>
    </row>
    <row r="280" spans="1:7" s="612" customFormat="1">
      <c r="A280" s="590" t="s">
        <v>2111</v>
      </c>
      <c r="B280" s="627" t="s">
        <v>2112</v>
      </c>
      <c r="C280" s="613"/>
      <c r="D280" s="613"/>
      <c r="E280" s="613"/>
      <c r="F280" s="613"/>
      <c r="G280" s="614"/>
    </row>
    <row r="281" spans="1:7" s="612" customFormat="1">
      <c r="A281" s="590" t="s">
        <v>2113</v>
      </c>
      <c r="B281" s="627" t="s">
        <v>2114</v>
      </c>
      <c r="C281" s="613"/>
      <c r="D281" s="613"/>
      <c r="E281" s="613"/>
      <c r="F281" s="613"/>
      <c r="G281" s="614"/>
    </row>
    <row r="282" spans="1:7" s="612" customFormat="1">
      <c r="A282" s="590" t="s">
        <v>2366</v>
      </c>
      <c r="B282" s="627" t="s">
        <v>2367</v>
      </c>
      <c r="C282" s="613"/>
      <c r="D282" s="613"/>
      <c r="E282" s="613"/>
      <c r="F282" s="613"/>
      <c r="G282" s="614"/>
    </row>
    <row r="283" spans="1:7" s="612" customFormat="1">
      <c r="A283" s="590" t="s">
        <v>2798</v>
      </c>
      <c r="B283" s="627" t="s">
        <v>2799</v>
      </c>
      <c r="C283" s="613"/>
      <c r="D283" s="613"/>
      <c r="E283" s="613"/>
      <c r="F283" s="613"/>
      <c r="G283" s="614"/>
    </row>
    <row r="284" spans="1:7" s="612" customFormat="1">
      <c r="A284" s="590" t="s">
        <v>2800</v>
      </c>
      <c r="B284" s="627" t="s">
        <v>2801</v>
      </c>
      <c r="C284" s="613"/>
      <c r="D284" s="613"/>
      <c r="E284" s="613"/>
      <c r="F284" s="613"/>
      <c r="G284" s="614"/>
    </row>
    <row r="285" spans="1:7" s="612" customFormat="1">
      <c r="A285" s="590" t="s">
        <v>2802</v>
      </c>
      <c r="B285" s="629" t="s">
        <v>2803</v>
      </c>
      <c r="C285" s="613"/>
      <c r="D285" s="613"/>
      <c r="E285" s="613"/>
      <c r="F285" s="613"/>
      <c r="G285" s="614"/>
    </row>
    <row r="286" spans="1:7" s="612" customFormat="1">
      <c r="A286" s="590" t="s">
        <v>2804</v>
      </c>
      <c r="B286" s="627" t="s">
        <v>2805</v>
      </c>
      <c r="C286" s="613"/>
      <c r="D286" s="613"/>
      <c r="E286" s="613"/>
      <c r="F286" s="613"/>
      <c r="G286" s="614"/>
    </row>
    <row r="287" spans="1:7" s="612" customFormat="1">
      <c r="A287" s="590" t="s">
        <v>2806</v>
      </c>
      <c r="B287" s="627" t="s">
        <v>2807</v>
      </c>
      <c r="C287" s="613"/>
      <c r="D287" s="613"/>
      <c r="E287" s="613"/>
      <c r="F287" s="613"/>
      <c r="G287" s="614"/>
    </row>
    <row r="288" spans="1:7" s="612" customFormat="1">
      <c r="A288" s="590" t="s">
        <v>2808</v>
      </c>
      <c r="B288" s="627" t="s">
        <v>2809</v>
      </c>
      <c r="C288" s="613"/>
      <c r="D288" s="613"/>
      <c r="E288" s="613"/>
      <c r="F288" s="613"/>
      <c r="G288" s="614"/>
    </row>
    <row r="289" spans="1:7" s="612" customFormat="1">
      <c r="A289" s="590" t="s">
        <v>2810</v>
      </c>
      <c r="B289" s="627" t="s">
        <v>2811</v>
      </c>
      <c r="C289" s="613"/>
      <c r="D289" s="613"/>
      <c r="E289" s="613"/>
      <c r="F289" s="613"/>
      <c r="G289" s="614"/>
    </row>
    <row r="290" spans="1:7" s="612" customFormat="1">
      <c r="A290" s="590" t="s">
        <v>2368</v>
      </c>
      <c r="B290" s="627" t="s">
        <v>2369</v>
      </c>
      <c r="C290" s="613"/>
      <c r="D290" s="613"/>
      <c r="E290" s="613"/>
      <c r="F290" s="613"/>
      <c r="G290" s="614"/>
    </row>
    <row r="291" spans="1:7" s="612" customFormat="1">
      <c r="A291" s="590" t="s">
        <v>2814</v>
      </c>
      <c r="B291" s="627" t="s">
        <v>2815</v>
      </c>
      <c r="C291" s="613"/>
      <c r="D291" s="613"/>
      <c r="E291" s="613"/>
      <c r="F291" s="613"/>
      <c r="G291" s="614"/>
    </row>
    <row r="292" spans="1:7" s="612" customFormat="1">
      <c r="A292" s="590" t="s">
        <v>2819</v>
      </c>
      <c r="B292" s="627" t="s">
        <v>2820</v>
      </c>
      <c r="C292" s="613"/>
      <c r="D292" s="613"/>
      <c r="E292" s="613"/>
      <c r="F292" s="613"/>
      <c r="G292" s="614"/>
    </row>
    <row r="293" spans="1:7" s="612" customFormat="1">
      <c r="A293" s="590" t="s">
        <v>2821</v>
      </c>
      <c r="B293" s="627" t="s">
        <v>2822</v>
      </c>
      <c r="C293" s="613"/>
      <c r="D293" s="613"/>
      <c r="E293" s="613"/>
      <c r="F293" s="613"/>
      <c r="G293" s="614"/>
    </row>
    <row r="294" spans="1:7" s="612" customFormat="1">
      <c r="A294" s="590" t="s">
        <v>2823</v>
      </c>
      <c r="B294" s="627" t="s">
        <v>2824</v>
      </c>
      <c r="C294" s="613"/>
      <c r="D294" s="613"/>
      <c r="E294" s="613"/>
      <c r="F294" s="613"/>
      <c r="G294" s="614"/>
    </row>
    <row r="295" spans="1:7" s="612" customFormat="1">
      <c r="A295" s="590" t="s">
        <v>2825</v>
      </c>
      <c r="B295" s="627" t="s">
        <v>2826</v>
      </c>
      <c r="C295" s="613"/>
      <c r="D295" s="613"/>
      <c r="E295" s="613"/>
      <c r="F295" s="613"/>
      <c r="G295" s="614"/>
    </row>
    <row r="296" spans="1:7" s="612" customFormat="1">
      <c r="A296" s="590" t="s">
        <v>2827</v>
      </c>
      <c r="B296" s="627" t="s">
        <v>2828</v>
      </c>
      <c r="C296" s="613"/>
      <c r="D296" s="613"/>
      <c r="E296" s="613"/>
      <c r="F296" s="613"/>
      <c r="G296" s="614"/>
    </row>
    <row r="297" spans="1:7" s="612" customFormat="1">
      <c r="A297" s="590" t="s">
        <v>2829</v>
      </c>
      <c r="B297" s="627" t="s">
        <v>2830</v>
      </c>
      <c r="C297" s="613"/>
      <c r="D297" s="613"/>
      <c r="E297" s="613"/>
      <c r="F297" s="613"/>
      <c r="G297" s="614"/>
    </row>
    <row r="298" spans="1:7" s="612" customFormat="1">
      <c r="A298" s="590" t="s">
        <v>2831</v>
      </c>
      <c r="B298" s="627" t="s">
        <v>2832</v>
      </c>
      <c r="C298" s="613"/>
      <c r="D298" s="613"/>
      <c r="E298" s="613"/>
      <c r="F298" s="613"/>
      <c r="G298" s="614"/>
    </row>
    <row r="299" spans="1:7" s="612" customFormat="1">
      <c r="A299" s="590" t="s">
        <v>2833</v>
      </c>
      <c r="B299" s="627" t="s">
        <v>2834</v>
      </c>
      <c r="C299" s="613"/>
      <c r="D299" s="613"/>
      <c r="E299" s="613"/>
      <c r="F299" s="613"/>
      <c r="G299" s="614"/>
    </row>
    <row r="300" spans="1:7" s="612" customFormat="1">
      <c r="A300" s="590" t="s">
        <v>2835</v>
      </c>
      <c r="B300" s="627" t="s">
        <v>2836</v>
      </c>
      <c r="C300" s="613"/>
      <c r="D300" s="613"/>
      <c r="E300" s="613"/>
      <c r="F300" s="613"/>
      <c r="G300" s="614"/>
    </row>
    <row r="301" spans="1:7" s="612" customFormat="1">
      <c r="A301" s="590" t="s">
        <v>2837</v>
      </c>
      <c r="B301" s="627" t="s">
        <v>2838</v>
      </c>
      <c r="C301" s="613"/>
      <c r="D301" s="613"/>
      <c r="E301" s="613"/>
      <c r="F301" s="613"/>
      <c r="G301" s="614"/>
    </row>
    <row r="302" spans="1:7" s="612" customFormat="1">
      <c r="A302" s="594" t="s">
        <v>3616</v>
      </c>
      <c r="B302" s="627" t="s">
        <v>3617</v>
      </c>
      <c r="C302" s="613"/>
      <c r="D302" s="613"/>
      <c r="E302" s="613"/>
      <c r="F302" s="613"/>
      <c r="G302" s="614"/>
    </row>
    <row r="303" spans="1:7" s="612" customFormat="1">
      <c r="A303" s="590" t="s">
        <v>2839</v>
      </c>
      <c r="B303" s="627" t="s">
        <v>2840</v>
      </c>
      <c r="C303" s="613"/>
      <c r="D303" s="613"/>
      <c r="E303" s="613"/>
      <c r="F303" s="613"/>
      <c r="G303" s="614"/>
    </row>
    <row r="304" spans="1:7" s="612" customFormat="1">
      <c r="A304" s="590" t="s">
        <v>2841</v>
      </c>
      <c r="B304" s="627" t="s">
        <v>2842</v>
      </c>
      <c r="C304" s="613"/>
      <c r="D304" s="613"/>
      <c r="E304" s="613"/>
      <c r="F304" s="613"/>
      <c r="G304" s="614"/>
    </row>
    <row r="305" spans="1:7" s="612" customFormat="1">
      <c r="A305" s="590" t="s">
        <v>2843</v>
      </c>
      <c r="B305" s="627" t="s">
        <v>2844</v>
      </c>
      <c r="C305" s="613"/>
      <c r="D305" s="613"/>
      <c r="E305" s="613"/>
      <c r="F305" s="613"/>
      <c r="G305" s="614"/>
    </row>
    <row r="306" spans="1:7" s="612" customFormat="1">
      <c r="A306" s="590" t="s">
        <v>2845</v>
      </c>
      <c r="B306" s="627" t="s">
        <v>2846</v>
      </c>
      <c r="C306" s="613"/>
      <c r="D306" s="613"/>
      <c r="E306" s="613"/>
      <c r="F306" s="613"/>
      <c r="G306" s="614"/>
    </row>
    <row r="307" spans="1:7" s="612" customFormat="1">
      <c r="A307" s="590" t="s">
        <v>2847</v>
      </c>
      <c r="B307" s="627" t="s">
        <v>2848</v>
      </c>
      <c r="C307" s="613"/>
      <c r="D307" s="613"/>
      <c r="E307" s="613"/>
      <c r="F307" s="613"/>
      <c r="G307" s="614"/>
    </row>
    <row r="308" spans="1:7" s="612" customFormat="1">
      <c r="A308" s="590" t="s">
        <v>2849</v>
      </c>
      <c r="B308" s="627" t="s">
        <v>2850</v>
      </c>
      <c r="C308" s="613"/>
      <c r="D308" s="613"/>
      <c r="E308" s="613"/>
      <c r="F308" s="613"/>
      <c r="G308" s="614"/>
    </row>
    <row r="309" spans="1:7" s="612" customFormat="1">
      <c r="A309" s="590" t="s">
        <v>2370</v>
      </c>
      <c r="B309" s="627" t="s">
        <v>2371</v>
      </c>
      <c r="C309" s="613"/>
      <c r="D309" s="613"/>
      <c r="E309" s="613"/>
      <c r="F309" s="613"/>
      <c r="G309" s="614"/>
    </row>
    <row r="310" spans="1:7" s="612" customFormat="1">
      <c r="A310" s="590" t="s">
        <v>2851</v>
      </c>
      <c r="B310" s="627" t="s">
        <v>2852</v>
      </c>
      <c r="C310" s="613"/>
      <c r="D310" s="613"/>
      <c r="E310" s="613"/>
      <c r="F310" s="613"/>
      <c r="G310" s="614"/>
    </row>
    <row r="311" spans="1:7" s="612" customFormat="1">
      <c r="A311" s="590" t="s">
        <v>2853</v>
      </c>
      <c r="B311" s="627" t="s">
        <v>2854</v>
      </c>
      <c r="C311" s="613"/>
      <c r="D311" s="613"/>
      <c r="E311" s="613"/>
      <c r="F311" s="613"/>
      <c r="G311" s="614"/>
    </row>
    <row r="312" spans="1:7" s="612" customFormat="1">
      <c r="A312" s="590" t="s">
        <v>2855</v>
      </c>
      <c r="B312" s="627" t="s">
        <v>2856</v>
      </c>
      <c r="C312" s="613"/>
      <c r="D312" s="613"/>
      <c r="E312" s="613"/>
      <c r="F312" s="613"/>
      <c r="G312" s="614"/>
    </row>
    <row r="313" spans="1:7" s="612" customFormat="1" ht="25.5">
      <c r="A313" s="590" t="s">
        <v>2857</v>
      </c>
      <c r="B313" s="590" t="s">
        <v>2858</v>
      </c>
      <c r="C313" s="613"/>
      <c r="D313" s="613"/>
      <c r="E313" s="613"/>
      <c r="F313" s="613"/>
      <c r="G313" s="614"/>
    </row>
    <row r="314" spans="1:7" s="612" customFormat="1">
      <c r="A314" s="590" t="s">
        <v>2859</v>
      </c>
      <c r="B314" s="627" t="s">
        <v>2860</v>
      </c>
      <c r="C314" s="613"/>
      <c r="D314" s="613"/>
      <c r="E314" s="613"/>
      <c r="F314" s="613"/>
      <c r="G314" s="614"/>
    </row>
    <row r="315" spans="1:7" s="612" customFormat="1">
      <c r="A315" s="594" t="s">
        <v>3618</v>
      </c>
      <c r="B315" s="627" t="s">
        <v>3619</v>
      </c>
      <c r="C315" s="613"/>
      <c r="D315" s="613"/>
      <c r="E315" s="613"/>
      <c r="F315" s="613"/>
      <c r="G315" s="614"/>
    </row>
    <row r="316" spans="1:7" s="612" customFormat="1">
      <c r="A316" s="590" t="s">
        <v>2861</v>
      </c>
      <c r="B316" s="627" t="s">
        <v>2862</v>
      </c>
      <c r="C316" s="613"/>
      <c r="D316" s="613"/>
      <c r="E316" s="613"/>
      <c r="F316" s="613"/>
      <c r="G316" s="614"/>
    </row>
    <row r="317" spans="1:7" s="612" customFormat="1">
      <c r="A317" s="590" t="s">
        <v>2748</v>
      </c>
      <c r="B317" s="627" t="s">
        <v>2749</v>
      </c>
      <c r="C317" s="613"/>
      <c r="D317" s="613"/>
      <c r="E317" s="613"/>
      <c r="F317" s="613"/>
      <c r="G317" s="614"/>
    </row>
    <row r="318" spans="1:7" s="612" customFormat="1">
      <c r="A318" s="590" t="s">
        <v>2750</v>
      </c>
      <c r="B318" s="627" t="s">
        <v>2751</v>
      </c>
      <c r="C318" s="613"/>
      <c r="D318" s="613"/>
      <c r="E318" s="613"/>
      <c r="F318" s="613"/>
      <c r="G318" s="614"/>
    </row>
    <row r="319" spans="1:7" s="612" customFormat="1">
      <c r="A319" s="590" t="s">
        <v>2752</v>
      </c>
      <c r="B319" s="627" t="s">
        <v>2753</v>
      </c>
      <c r="C319" s="613"/>
      <c r="D319" s="613"/>
      <c r="E319" s="613"/>
      <c r="F319" s="613"/>
      <c r="G319" s="614"/>
    </row>
    <row r="320" spans="1:7" s="612" customFormat="1">
      <c r="A320" s="590" t="s">
        <v>2754</v>
      </c>
      <c r="B320" s="627" t="s">
        <v>2755</v>
      </c>
      <c r="C320" s="613"/>
      <c r="D320" s="613"/>
      <c r="E320" s="613"/>
      <c r="F320" s="613"/>
      <c r="G320" s="614"/>
    </row>
    <row r="321" spans="1:7" s="612" customFormat="1">
      <c r="A321" s="590" t="s">
        <v>2756</v>
      </c>
      <c r="B321" s="627" t="s">
        <v>2757</v>
      </c>
      <c r="C321" s="613"/>
      <c r="D321" s="613"/>
      <c r="E321" s="613"/>
      <c r="F321" s="613"/>
      <c r="G321" s="614"/>
    </row>
    <row r="322" spans="1:7" s="612" customFormat="1">
      <c r="A322" s="590" t="s">
        <v>2758</v>
      </c>
      <c r="B322" s="627" t="s">
        <v>2759</v>
      </c>
      <c r="C322" s="613"/>
      <c r="D322" s="613"/>
      <c r="E322" s="613"/>
      <c r="F322" s="613"/>
      <c r="G322" s="614"/>
    </row>
    <row r="323" spans="1:7" s="612" customFormat="1">
      <c r="A323" s="590" t="s">
        <v>2760</v>
      </c>
      <c r="B323" s="627" t="s">
        <v>2761</v>
      </c>
      <c r="C323" s="613"/>
      <c r="D323" s="613"/>
      <c r="E323" s="613"/>
      <c r="F323" s="613"/>
      <c r="G323" s="614"/>
    </row>
    <row r="324" spans="1:7" s="612" customFormat="1">
      <c r="A324" s="590" t="s">
        <v>2762</v>
      </c>
      <c r="B324" s="627" t="s">
        <v>2763</v>
      </c>
      <c r="C324" s="613"/>
      <c r="D324" s="613"/>
      <c r="E324" s="613"/>
      <c r="F324" s="613"/>
      <c r="G324" s="614"/>
    </row>
    <row r="325" spans="1:7" s="612" customFormat="1">
      <c r="A325" s="590" t="s">
        <v>2764</v>
      </c>
      <c r="B325" s="627" t="s">
        <v>2765</v>
      </c>
      <c r="C325" s="613"/>
      <c r="D325" s="613"/>
      <c r="E325" s="613"/>
      <c r="F325" s="613"/>
      <c r="G325" s="614"/>
    </row>
    <row r="326" spans="1:7" s="612" customFormat="1">
      <c r="A326" s="594" t="s">
        <v>3620</v>
      </c>
      <c r="B326" s="627" t="s">
        <v>2766</v>
      </c>
      <c r="C326" s="613"/>
      <c r="D326" s="613"/>
      <c r="E326" s="613"/>
      <c r="F326" s="613"/>
      <c r="G326" s="614"/>
    </row>
    <row r="327" spans="1:7" s="612" customFormat="1">
      <c r="A327" s="590" t="s">
        <v>2767</v>
      </c>
      <c r="B327" s="627" t="s">
        <v>2768</v>
      </c>
      <c r="C327" s="613"/>
      <c r="D327" s="613"/>
      <c r="E327" s="613"/>
      <c r="F327" s="613"/>
      <c r="G327" s="614"/>
    </row>
    <row r="328" spans="1:7" s="612" customFormat="1">
      <c r="A328" s="590" t="s">
        <v>2769</v>
      </c>
      <c r="B328" s="627" t="s">
        <v>2770</v>
      </c>
      <c r="C328" s="613"/>
      <c r="D328" s="613"/>
      <c r="E328" s="613"/>
      <c r="F328" s="613"/>
      <c r="G328" s="614"/>
    </row>
    <row r="329" spans="1:7" s="612" customFormat="1">
      <c r="A329" s="590" t="s">
        <v>2771</v>
      </c>
      <c r="B329" s="627" t="s">
        <v>2772</v>
      </c>
      <c r="C329" s="613"/>
      <c r="D329" s="613"/>
      <c r="E329" s="613"/>
      <c r="F329" s="613"/>
      <c r="G329" s="614"/>
    </row>
    <row r="330" spans="1:7" s="612" customFormat="1">
      <c r="A330" s="590" t="s">
        <v>2773</v>
      </c>
      <c r="B330" s="627" t="s">
        <v>2774</v>
      </c>
      <c r="C330" s="613"/>
      <c r="D330" s="613"/>
      <c r="E330" s="613"/>
      <c r="F330" s="613"/>
      <c r="G330" s="614"/>
    </row>
    <row r="331" spans="1:7" s="612" customFormat="1">
      <c r="A331" s="590" t="s">
        <v>2775</v>
      </c>
      <c r="B331" s="627" t="s">
        <v>2776</v>
      </c>
      <c r="C331" s="613"/>
      <c r="D331" s="613"/>
      <c r="E331" s="613"/>
      <c r="F331" s="613"/>
      <c r="G331" s="614"/>
    </row>
    <row r="332" spans="1:7" s="612" customFormat="1">
      <c r="A332" s="590" t="s">
        <v>2777</v>
      </c>
      <c r="B332" s="627" t="s">
        <v>2778</v>
      </c>
      <c r="C332" s="613"/>
      <c r="D332" s="613"/>
      <c r="E332" s="613"/>
      <c r="F332" s="613"/>
      <c r="G332" s="614"/>
    </row>
    <row r="333" spans="1:7" s="612" customFormat="1">
      <c r="A333" s="590" t="s">
        <v>2779</v>
      </c>
      <c r="B333" s="627" t="s">
        <v>2780</v>
      </c>
      <c r="C333" s="613"/>
      <c r="D333" s="613"/>
      <c r="E333" s="613"/>
      <c r="F333" s="613"/>
      <c r="G333" s="614"/>
    </row>
    <row r="334" spans="1:7" s="612" customFormat="1">
      <c r="A334" s="590" t="s">
        <v>2781</v>
      </c>
      <c r="B334" s="627" t="s">
        <v>2782</v>
      </c>
      <c r="C334" s="613"/>
      <c r="D334" s="613"/>
      <c r="E334" s="613"/>
      <c r="F334" s="613"/>
      <c r="G334" s="614"/>
    </row>
    <row r="335" spans="1:7" s="612" customFormat="1">
      <c r="A335" s="590" t="s">
        <v>2783</v>
      </c>
      <c r="B335" s="627" t="s">
        <v>2784</v>
      </c>
      <c r="C335" s="613"/>
      <c r="D335" s="613"/>
      <c r="E335" s="613"/>
      <c r="F335" s="613"/>
      <c r="G335" s="614"/>
    </row>
    <row r="336" spans="1:7" s="612" customFormat="1">
      <c r="A336" s="590" t="s">
        <v>2785</v>
      </c>
      <c r="B336" s="627" t="s">
        <v>2786</v>
      </c>
      <c r="C336" s="613"/>
      <c r="D336" s="613"/>
      <c r="E336" s="613"/>
      <c r="F336" s="613"/>
      <c r="G336" s="614"/>
    </row>
    <row r="337" spans="1:7" s="612" customFormat="1">
      <c r="A337" s="590" t="s">
        <v>2787</v>
      </c>
      <c r="B337" s="627" t="s">
        <v>2788</v>
      </c>
      <c r="C337" s="613"/>
      <c r="D337" s="613"/>
      <c r="E337" s="613"/>
      <c r="F337" s="613"/>
      <c r="G337" s="614"/>
    </row>
    <row r="338" spans="1:7" s="612" customFormat="1">
      <c r="A338" s="590" t="s">
        <v>2789</v>
      </c>
      <c r="B338" s="627" t="s">
        <v>2790</v>
      </c>
      <c r="C338" s="613"/>
      <c r="D338" s="613"/>
      <c r="E338" s="613"/>
      <c r="F338" s="613"/>
      <c r="G338" s="614"/>
    </row>
    <row r="339" spans="1:7" s="612" customFormat="1">
      <c r="A339" s="590" t="s">
        <v>2791</v>
      </c>
      <c r="B339" s="627" t="s">
        <v>2792</v>
      </c>
      <c r="C339" s="613"/>
      <c r="D339" s="613"/>
      <c r="E339" s="613"/>
      <c r="F339" s="613"/>
      <c r="G339" s="614"/>
    </row>
    <row r="340" spans="1:7" s="612" customFormat="1" ht="15">
      <c r="A340" s="592" t="s">
        <v>2793</v>
      </c>
      <c r="B340" s="630" t="s">
        <v>2794</v>
      </c>
      <c r="C340" s="613"/>
      <c r="D340" s="613"/>
      <c r="E340" s="613"/>
      <c r="F340" s="613"/>
      <c r="G340" s="614"/>
    </row>
    <row r="341" spans="1:7" s="612" customFormat="1">
      <c r="A341" s="594" t="s">
        <v>3621</v>
      </c>
      <c r="B341" s="627" t="s">
        <v>3622</v>
      </c>
      <c r="C341" s="613"/>
      <c r="D341" s="613"/>
      <c r="E341" s="613"/>
      <c r="F341" s="613"/>
      <c r="G341" s="614"/>
    </row>
    <row r="342" spans="1:7" s="612" customFormat="1">
      <c r="A342" s="590" t="s">
        <v>2372</v>
      </c>
      <c r="B342" s="627" t="s">
        <v>2373</v>
      </c>
      <c r="C342" s="613"/>
      <c r="D342" s="613"/>
      <c r="E342" s="613"/>
      <c r="F342" s="613"/>
      <c r="G342" s="614"/>
    </row>
    <row r="343" spans="1:7" s="612" customFormat="1">
      <c r="A343" s="590" t="s">
        <v>2795</v>
      </c>
      <c r="B343" s="627" t="s">
        <v>2796</v>
      </c>
      <c r="C343" s="613"/>
      <c r="D343" s="613"/>
      <c r="E343" s="613"/>
      <c r="F343" s="613"/>
      <c r="G343" s="614"/>
    </row>
    <row r="344" spans="1:7" s="612" customFormat="1">
      <c r="A344" s="590" t="s">
        <v>2374</v>
      </c>
      <c r="B344" s="627" t="s">
        <v>2375</v>
      </c>
      <c r="C344" s="613"/>
      <c r="D344" s="613"/>
      <c r="E344" s="613"/>
      <c r="F344" s="613"/>
      <c r="G344" s="614"/>
    </row>
    <row r="345" spans="1:7" s="612" customFormat="1">
      <c r="A345" s="590" t="s">
        <v>2376</v>
      </c>
      <c r="B345" s="627" t="s">
        <v>2377</v>
      </c>
      <c r="C345" s="613"/>
      <c r="D345" s="613"/>
      <c r="E345" s="613"/>
      <c r="F345" s="613"/>
      <c r="G345" s="614"/>
    </row>
    <row r="346" spans="1:7" s="612" customFormat="1">
      <c r="A346" s="590" t="s">
        <v>2378</v>
      </c>
      <c r="B346" s="627" t="s">
        <v>2379</v>
      </c>
      <c r="C346" s="613"/>
      <c r="D346" s="613"/>
      <c r="E346" s="613"/>
      <c r="F346" s="613"/>
      <c r="G346" s="614"/>
    </row>
    <row r="347" spans="1:7" s="612" customFormat="1">
      <c r="A347" s="590" t="s">
        <v>2380</v>
      </c>
      <c r="B347" s="627" t="s">
        <v>2381</v>
      </c>
      <c r="C347" s="613"/>
      <c r="D347" s="613"/>
      <c r="E347" s="613"/>
      <c r="F347" s="613"/>
      <c r="G347" s="614"/>
    </row>
    <row r="348" spans="1:7" s="612" customFormat="1">
      <c r="A348" s="590" t="s">
        <v>2382</v>
      </c>
      <c r="B348" s="627" t="s">
        <v>2383</v>
      </c>
      <c r="C348" s="613"/>
      <c r="D348" s="613"/>
      <c r="E348" s="613"/>
      <c r="F348" s="613"/>
      <c r="G348" s="614"/>
    </row>
    <row r="349" spans="1:7" s="612" customFormat="1">
      <c r="A349" s="590" t="s">
        <v>2384</v>
      </c>
      <c r="B349" s="627" t="s">
        <v>2385</v>
      </c>
      <c r="C349" s="613"/>
      <c r="D349" s="613"/>
      <c r="E349" s="613"/>
      <c r="F349" s="613"/>
      <c r="G349" s="614"/>
    </row>
    <row r="350" spans="1:7" s="612" customFormat="1">
      <c r="A350" s="590" t="s">
        <v>2386</v>
      </c>
      <c r="B350" s="627" t="s">
        <v>2387</v>
      </c>
      <c r="C350" s="613"/>
      <c r="D350" s="613"/>
      <c r="E350" s="613"/>
      <c r="F350" s="613"/>
      <c r="G350" s="614"/>
    </row>
    <row r="351" spans="1:7" s="612" customFormat="1">
      <c r="A351" s="590" t="s">
        <v>2115</v>
      </c>
      <c r="B351" s="627" t="s">
        <v>2116</v>
      </c>
      <c r="C351" s="613"/>
      <c r="D351" s="613"/>
      <c r="E351" s="613"/>
      <c r="F351" s="613"/>
      <c r="G351" s="614"/>
    </row>
    <row r="352" spans="1:7" s="612" customFormat="1">
      <c r="A352" s="594" t="s">
        <v>3503</v>
      </c>
      <c r="B352" s="627" t="s">
        <v>3504</v>
      </c>
      <c r="C352" s="613"/>
      <c r="D352" s="613"/>
      <c r="E352" s="613"/>
      <c r="F352" s="613"/>
      <c r="G352" s="614"/>
    </row>
    <row r="353" spans="1:7" s="612" customFormat="1">
      <c r="A353" s="590" t="s">
        <v>2388</v>
      </c>
      <c r="B353" s="627" t="s">
        <v>2389</v>
      </c>
      <c r="C353" s="613"/>
      <c r="D353" s="613"/>
      <c r="E353" s="613"/>
      <c r="F353" s="613"/>
      <c r="G353" s="614"/>
    </row>
    <row r="354" spans="1:7" s="612" customFormat="1">
      <c r="A354" s="590" t="s">
        <v>2117</v>
      </c>
      <c r="B354" s="627" t="s">
        <v>2118</v>
      </c>
      <c r="C354" s="613"/>
      <c r="D354" s="613"/>
      <c r="E354" s="613"/>
      <c r="F354" s="613"/>
      <c r="G354" s="614"/>
    </row>
    <row r="355" spans="1:7" s="612" customFormat="1">
      <c r="A355" s="590" t="s">
        <v>2119</v>
      </c>
      <c r="B355" s="627" t="s">
        <v>2120</v>
      </c>
      <c r="C355" s="613"/>
      <c r="D355" s="613"/>
      <c r="E355" s="613"/>
      <c r="F355" s="613"/>
      <c r="G355" s="614"/>
    </row>
    <row r="356" spans="1:7" s="612" customFormat="1">
      <c r="A356" s="590" t="s">
        <v>2121</v>
      </c>
      <c r="B356" s="627" t="s">
        <v>2122</v>
      </c>
      <c r="C356" s="613"/>
      <c r="D356" s="613"/>
      <c r="E356" s="613"/>
      <c r="F356" s="613"/>
      <c r="G356" s="614"/>
    </row>
    <row r="357" spans="1:7" s="612" customFormat="1">
      <c r="A357" s="590" t="s">
        <v>2123</v>
      </c>
      <c r="B357" s="627" t="s">
        <v>2124</v>
      </c>
      <c r="C357" s="613"/>
      <c r="D357" s="613"/>
      <c r="E357" s="613"/>
      <c r="F357" s="613"/>
      <c r="G357" s="614"/>
    </row>
    <row r="358" spans="1:7" s="612" customFormat="1">
      <c r="A358" s="590" t="s">
        <v>2125</v>
      </c>
      <c r="B358" s="627" t="s">
        <v>2126</v>
      </c>
      <c r="C358" s="613"/>
      <c r="D358" s="613"/>
      <c r="E358" s="613"/>
      <c r="F358" s="613"/>
      <c r="G358" s="614"/>
    </row>
    <row r="359" spans="1:7" s="612" customFormat="1">
      <c r="A359" s="590" t="s">
        <v>2127</v>
      </c>
      <c r="B359" s="627" t="s">
        <v>2128</v>
      </c>
      <c r="C359" s="613"/>
      <c r="D359" s="613"/>
      <c r="E359" s="613"/>
      <c r="F359" s="613"/>
      <c r="G359" s="614"/>
    </row>
    <row r="360" spans="1:7" s="612" customFormat="1">
      <c r="A360" s="590" t="s">
        <v>2129</v>
      </c>
      <c r="B360" s="627" t="s">
        <v>2130</v>
      </c>
      <c r="C360" s="613"/>
      <c r="D360" s="613"/>
      <c r="E360" s="613"/>
      <c r="F360" s="613"/>
      <c r="G360" s="614"/>
    </row>
    <row r="361" spans="1:7" s="612" customFormat="1">
      <c r="A361" s="590" t="s">
        <v>2131</v>
      </c>
      <c r="B361" s="627" t="s">
        <v>2132</v>
      </c>
      <c r="C361" s="613"/>
      <c r="D361" s="613"/>
      <c r="E361" s="613"/>
      <c r="F361" s="613"/>
      <c r="G361" s="614"/>
    </row>
    <row r="362" spans="1:7" s="612" customFormat="1">
      <c r="A362" s="590" t="s">
        <v>2133</v>
      </c>
      <c r="B362" s="627" t="s">
        <v>2134</v>
      </c>
      <c r="C362" s="613"/>
      <c r="D362" s="613"/>
      <c r="E362" s="613"/>
      <c r="F362" s="613"/>
      <c r="G362" s="614"/>
    </row>
    <row r="363" spans="1:7" s="612" customFormat="1">
      <c r="A363" s="590" t="s">
        <v>2135</v>
      </c>
      <c r="B363" s="627" t="s">
        <v>2136</v>
      </c>
      <c r="C363" s="613"/>
      <c r="D363" s="613"/>
      <c r="E363" s="613"/>
      <c r="F363" s="613"/>
      <c r="G363" s="614"/>
    </row>
    <row r="364" spans="1:7" s="612" customFormat="1">
      <c r="A364" s="590" t="s">
        <v>2390</v>
      </c>
      <c r="B364" s="627" t="s">
        <v>2391</v>
      </c>
      <c r="C364" s="613"/>
      <c r="D364" s="613"/>
      <c r="E364" s="613"/>
      <c r="F364" s="613"/>
      <c r="G364" s="614"/>
    </row>
    <row r="365" spans="1:7" s="612" customFormat="1">
      <c r="A365" s="590" t="s">
        <v>2137</v>
      </c>
      <c r="B365" s="627" t="s">
        <v>2138</v>
      </c>
      <c r="C365" s="613"/>
      <c r="D365" s="613"/>
      <c r="E365" s="613"/>
      <c r="F365" s="613"/>
      <c r="G365" s="614"/>
    </row>
    <row r="366" spans="1:7" s="612" customFormat="1">
      <c r="A366" s="590" t="s">
        <v>2392</v>
      </c>
      <c r="B366" s="627" t="s">
        <v>2393</v>
      </c>
      <c r="C366" s="613"/>
      <c r="D366" s="613"/>
      <c r="E366" s="613"/>
      <c r="F366" s="613"/>
      <c r="G366" s="614"/>
    </row>
    <row r="367" spans="1:7" s="612" customFormat="1">
      <c r="A367" s="590" t="s">
        <v>2394</v>
      </c>
      <c r="B367" s="627" t="s">
        <v>2395</v>
      </c>
      <c r="C367" s="613"/>
      <c r="D367" s="613"/>
      <c r="E367" s="613"/>
      <c r="F367" s="613"/>
      <c r="G367" s="614"/>
    </row>
    <row r="368" spans="1:7" s="612" customFormat="1">
      <c r="A368" s="590" t="s">
        <v>2139</v>
      </c>
      <c r="B368" s="627" t="s">
        <v>2140</v>
      </c>
      <c r="C368" s="613"/>
      <c r="D368" s="613"/>
      <c r="E368" s="613"/>
      <c r="F368" s="613"/>
      <c r="G368" s="614"/>
    </row>
    <row r="369" spans="1:7" s="612" customFormat="1">
      <c r="A369" s="590" t="s">
        <v>2141</v>
      </c>
      <c r="B369" s="627" t="s">
        <v>2142</v>
      </c>
      <c r="C369" s="613"/>
      <c r="D369" s="613"/>
      <c r="E369" s="613"/>
      <c r="F369" s="613"/>
      <c r="G369" s="614"/>
    </row>
    <row r="370" spans="1:7" s="612" customFormat="1">
      <c r="A370" s="590" t="s">
        <v>2143</v>
      </c>
      <c r="B370" s="627" t="s">
        <v>2144</v>
      </c>
      <c r="C370" s="613"/>
      <c r="D370" s="613"/>
      <c r="E370" s="613"/>
      <c r="F370" s="613"/>
      <c r="G370" s="614"/>
    </row>
    <row r="371" spans="1:7" s="612" customFormat="1">
      <c r="A371" s="594" t="s">
        <v>3505</v>
      </c>
      <c r="B371" s="627" t="s">
        <v>3506</v>
      </c>
      <c r="C371" s="613"/>
      <c r="D371" s="613"/>
      <c r="E371" s="613"/>
      <c r="F371" s="613"/>
      <c r="G371" s="614"/>
    </row>
    <row r="372" spans="1:7" s="612" customFormat="1">
      <c r="A372" s="590" t="s">
        <v>2396</v>
      </c>
      <c r="B372" s="627" t="s">
        <v>2397</v>
      </c>
      <c r="C372" s="613"/>
      <c r="D372" s="613"/>
      <c r="E372" s="613"/>
      <c r="F372" s="613"/>
      <c r="G372" s="614"/>
    </row>
    <row r="373" spans="1:7" s="612" customFormat="1">
      <c r="A373" s="590" t="s">
        <v>2398</v>
      </c>
      <c r="B373" s="627" t="s">
        <v>2399</v>
      </c>
      <c r="C373" s="613"/>
      <c r="D373" s="613"/>
      <c r="E373" s="613"/>
      <c r="F373" s="613"/>
      <c r="G373" s="614"/>
    </row>
    <row r="374" spans="1:7" s="612" customFormat="1">
      <c r="A374" s="590" t="s">
        <v>2400</v>
      </c>
      <c r="B374" s="627" t="s">
        <v>2401</v>
      </c>
      <c r="C374" s="613"/>
      <c r="D374" s="613"/>
      <c r="E374" s="613"/>
      <c r="F374" s="613"/>
      <c r="G374" s="614"/>
    </row>
    <row r="375" spans="1:7" s="612" customFormat="1">
      <c r="A375" s="594" t="s">
        <v>3507</v>
      </c>
      <c r="B375" s="627" t="s">
        <v>3508</v>
      </c>
      <c r="C375" s="613"/>
      <c r="D375" s="613"/>
      <c r="E375" s="613"/>
      <c r="F375" s="613"/>
      <c r="G375" s="614"/>
    </row>
    <row r="376" spans="1:7" s="612" customFormat="1">
      <c r="A376" s="590" t="s">
        <v>2402</v>
      </c>
      <c r="B376" s="627" t="s">
        <v>2403</v>
      </c>
      <c r="C376" s="613"/>
      <c r="D376" s="613"/>
      <c r="E376" s="613"/>
      <c r="F376" s="613"/>
      <c r="G376" s="614"/>
    </row>
    <row r="377" spans="1:7" s="612" customFormat="1">
      <c r="A377" s="590" t="s">
        <v>2404</v>
      </c>
      <c r="B377" s="627" t="s">
        <v>2405</v>
      </c>
      <c r="C377" s="613"/>
      <c r="D377" s="613"/>
      <c r="E377" s="613"/>
      <c r="F377" s="613"/>
      <c r="G377" s="614"/>
    </row>
    <row r="378" spans="1:7" s="612" customFormat="1">
      <c r="A378" s="594" t="s">
        <v>3540</v>
      </c>
      <c r="B378" s="627" t="s">
        <v>3541</v>
      </c>
      <c r="C378" s="613"/>
      <c r="D378" s="613"/>
      <c r="E378" s="613"/>
      <c r="F378" s="613"/>
      <c r="G378" s="614"/>
    </row>
    <row r="379" spans="1:7" s="612" customFormat="1">
      <c r="A379" s="590" t="s">
        <v>2406</v>
      </c>
      <c r="B379" s="627" t="s">
        <v>2407</v>
      </c>
      <c r="C379" s="613"/>
      <c r="D379" s="613"/>
      <c r="E379" s="613"/>
      <c r="F379" s="613"/>
      <c r="G379" s="614"/>
    </row>
    <row r="380" spans="1:7" s="612" customFormat="1">
      <c r="A380" s="590" t="s">
        <v>2408</v>
      </c>
      <c r="B380" s="627" t="s">
        <v>2409</v>
      </c>
      <c r="C380" s="613"/>
      <c r="D380" s="613"/>
      <c r="E380" s="613"/>
      <c r="F380" s="613"/>
      <c r="G380" s="614"/>
    </row>
    <row r="381" spans="1:7" s="612" customFormat="1">
      <c r="A381" s="594" t="s">
        <v>3623</v>
      </c>
      <c r="B381" s="627" t="s">
        <v>3624</v>
      </c>
      <c r="C381" s="613"/>
      <c r="D381" s="613"/>
      <c r="E381" s="613"/>
      <c r="F381" s="613"/>
      <c r="G381" s="614"/>
    </row>
    <row r="382" spans="1:7" s="612" customFormat="1">
      <c r="A382" s="594" t="s">
        <v>3625</v>
      </c>
      <c r="B382" s="627" t="s">
        <v>3626</v>
      </c>
      <c r="C382" s="613"/>
      <c r="D382" s="613"/>
      <c r="E382" s="613"/>
      <c r="F382" s="613"/>
      <c r="G382" s="614"/>
    </row>
    <row r="383" spans="1:7" s="612" customFormat="1">
      <c r="A383" s="590" t="s">
        <v>2410</v>
      </c>
      <c r="B383" s="627" t="s">
        <v>2411</v>
      </c>
      <c r="C383" s="613"/>
      <c r="D383" s="613"/>
      <c r="E383" s="613"/>
      <c r="F383" s="613"/>
      <c r="G383" s="614"/>
    </row>
    <row r="384" spans="1:7" s="612" customFormat="1">
      <c r="A384" s="590" t="s">
        <v>2816</v>
      </c>
      <c r="B384" s="627" t="s">
        <v>2817</v>
      </c>
      <c r="C384" s="613"/>
      <c r="D384" s="613"/>
      <c r="E384" s="613"/>
      <c r="F384" s="613"/>
      <c r="G384" s="614"/>
    </row>
    <row r="385" spans="1:7" s="612" customFormat="1">
      <c r="A385" s="590" t="s">
        <v>2412</v>
      </c>
      <c r="B385" s="627" t="s">
        <v>2413</v>
      </c>
      <c r="C385" s="613"/>
      <c r="D385" s="613"/>
      <c r="E385" s="613"/>
      <c r="F385" s="613"/>
      <c r="G385" s="614"/>
    </row>
    <row r="386" spans="1:7" s="612" customFormat="1">
      <c r="A386" s="590" t="s">
        <v>2145</v>
      </c>
      <c r="B386" s="627" t="s">
        <v>2146</v>
      </c>
      <c r="C386" s="613"/>
      <c r="D386" s="613"/>
      <c r="E386" s="613"/>
      <c r="F386" s="613"/>
      <c r="G386" s="614"/>
    </row>
    <row r="387" spans="1:7" s="612" customFormat="1">
      <c r="A387" s="590" t="s">
        <v>2414</v>
      </c>
      <c r="B387" s="627" t="s">
        <v>2415</v>
      </c>
      <c r="C387" s="613"/>
      <c r="D387" s="613"/>
      <c r="E387" s="613"/>
      <c r="F387" s="613"/>
      <c r="G387" s="614"/>
    </row>
    <row r="388" spans="1:7" s="612" customFormat="1">
      <c r="A388" s="590" t="s">
        <v>2416</v>
      </c>
      <c r="B388" s="627" t="s">
        <v>2417</v>
      </c>
      <c r="C388" s="613"/>
      <c r="D388" s="613"/>
      <c r="E388" s="613"/>
      <c r="F388" s="613"/>
      <c r="G388" s="614"/>
    </row>
    <row r="389" spans="1:7" s="612" customFormat="1">
      <c r="A389" s="590" t="s">
        <v>2418</v>
      </c>
      <c r="B389" s="627" t="s">
        <v>2419</v>
      </c>
      <c r="C389" s="613"/>
      <c r="D389" s="613"/>
      <c r="E389" s="613"/>
      <c r="F389" s="613"/>
      <c r="G389" s="614"/>
    </row>
    <row r="390" spans="1:7" s="612" customFormat="1">
      <c r="A390" s="590" t="s">
        <v>2420</v>
      </c>
      <c r="B390" s="627" t="s">
        <v>2421</v>
      </c>
      <c r="C390" s="613"/>
      <c r="D390" s="613"/>
      <c r="E390" s="613"/>
      <c r="F390" s="613"/>
      <c r="G390" s="614"/>
    </row>
    <row r="391" spans="1:7" s="612" customFormat="1">
      <c r="A391" s="590" t="s">
        <v>2422</v>
      </c>
      <c r="B391" s="627" t="s">
        <v>2423</v>
      </c>
      <c r="C391" s="613"/>
      <c r="D391" s="613"/>
      <c r="E391" s="613"/>
      <c r="F391" s="613"/>
      <c r="G391" s="614"/>
    </row>
    <row r="392" spans="1:7" s="612" customFormat="1">
      <c r="A392" s="590" t="s">
        <v>2424</v>
      </c>
      <c r="B392" s="627" t="s">
        <v>2425</v>
      </c>
      <c r="C392" s="613"/>
      <c r="D392" s="613"/>
      <c r="E392" s="613"/>
      <c r="F392" s="613"/>
      <c r="G392" s="614"/>
    </row>
    <row r="393" spans="1:7" s="612" customFormat="1">
      <c r="A393" s="590" t="s">
        <v>2426</v>
      </c>
      <c r="B393" s="627" t="s">
        <v>2427</v>
      </c>
      <c r="C393" s="613"/>
      <c r="D393" s="613"/>
      <c r="E393" s="613"/>
      <c r="F393" s="613"/>
      <c r="G393" s="614"/>
    </row>
    <row r="394" spans="1:7" s="612" customFormat="1">
      <c r="A394" s="590" t="s">
        <v>2681</v>
      </c>
      <c r="B394" s="627" t="s">
        <v>2682</v>
      </c>
      <c r="C394" s="613"/>
      <c r="D394" s="613"/>
      <c r="E394" s="613"/>
      <c r="F394" s="613"/>
      <c r="G394" s="614"/>
    </row>
    <row r="395" spans="1:7" s="612" customFormat="1">
      <c r="A395" s="590" t="s">
        <v>2428</v>
      </c>
      <c r="B395" s="627" t="s">
        <v>2429</v>
      </c>
      <c r="C395" s="613"/>
      <c r="D395" s="613"/>
      <c r="E395" s="613"/>
      <c r="F395" s="613"/>
      <c r="G395" s="614"/>
    </row>
    <row r="396" spans="1:7" s="612" customFormat="1">
      <c r="A396" s="590" t="s">
        <v>2430</v>
      </c>
      <c r="B396" s="627" t="s">
        <v>2431</v>
      </c>
      <c r="C396" s="613"/>
      <c r="D396" s="613"/>
      <c r="E396" s="613"/>
      <c r="F396" s="613"/>
      <c r="G396" s="614"/>
    </row>
    <row r="397" spans="1:7" s="612" customFormat="1">
      <c r="A397" s="590" t="s">
        <v>2432</v>
      </c>
      <c r="B397" s="627" t="s">
        <v>2433</v>
      </c>
      <c r="C397" s="613"/>
      <c r="D397" s="613"/>
      <c r="E397" s="613"/>
      <c r="F397" s="613"/>
      <c r="G397" s="614"/>
    </row>
    <row r="398" spans="1:7" s="612" customFormat="1">
      <c r="A398" s="590" t="s">
        <v>2434</v>
      </c>
      <c r="B398" s="627" t="s">
        <v>2435</v>
      </c>
      <c r="C398" s="613"/>
      <c r="D398" s="613"/>
      <c r="E398" s="613"/>
      <c r="F398" s="613"/>
      <c r="G398" s="614"/>
    </row>
    <row r="399" spans="1:7" s="612" customFormat="1">
      <c r="A399" s="594" t="s">
        <v>3542</v>
      </c>
      <c r="B399" s="627" t="s">
        <v>3543</v>
      </c>
      <c r="C399" s="613"/>
      <c r="D399" s="613"/>
      <c r="E399" s="613"/>
      <c r="F399" s="613"/>
      <c r="G399" s="614"/>
    </row>
    <row r="400" spans="1:7" s="612" customFormat="1">
      <c r="A400" s="590" t="s">
        <v>2436</v>
      </c>
      <c r="B400" s="627" t="s">
        <v>2437</v>
      </c>
      <c r="C400" s="613"/>
      <c r="D400" s="613"/>
      <c r="E400" s="613"/>
      <c r="F400" s="613"/>
      <c r="G400" s="614"/>
    </row>
    <row r="401" spans="1:7" s="612" customFormat="1">
      <c r="A401" s="590" t="s">
        <v>2438</v>
      </c>
      <c r="B401" s="627" t="s">
        <v>2439</v>
      </c>
      <c r="C401" s="613"/>
      <c r="D401" s="613"/>
      <c r="E401" s="613"/>
      <c r="F401" s="613"/>
      <c r="G401" s="614"/>
    </row>
    <row r="402" spans="1:7" s="612" customFormat="1">
      <c r="A402" s="590" t="s">
        <v>2440</v>
      </c>
      <c r="B402" s="627" t="s">
        <v>2441</v>
      </c>
      <c r="C402" s="613"/>
      <c r="D402" s="613"/>
      <c r="E402" s="613"/>
      <c r="F402" s="613"/>
      <c r="G402" s="614"/>
    </row>
    <row r="403" spans="1:7" s="612" customFormat="1">
      <c r="A403" s="590" t="s">
        <v>2442</v>
      </c>
      <c r="B403" s="627" t="s">
        <v>2443</v>
      </c>
      <c r="C403" s="613"/>
      <c r="D403" s="613"/>
      <c r="E403" s="613"/>
      <c r="F403" s="613"/>
      <c r="G403" s="614"/>
    </row>
    <row r="404" spans="1:7" s="612" customFormat="1">
      <c r="A404" s="590" t="s">
        <v>2444</v>
      </c>
      <c r="B404" s="627" t="s">
        <v>2445</v>
      </c>
      <c r="C404" s="613"/>
      <c r="D404" s="613"/>
      <c r="E404" s="613"/>
      <c r="F404" s="613"/>
      <c r="G404" s="614"/>
    </row>
    <row r="405" spans="1:7" s="612" customFormat="1">
      <c r="A405" s="590" t="s">
        <v>2446</v>
      </c>
      <c r="B405" s="627" t="s">
        <v>2447</v>
      </c>
      <c r="C405" s="613"/>
      <c r="D405" s="613"/>
      <c r="E405" s="613"/>
      <c r="F405" s="613"/>
      <c r="G405" s="614"/>
    </row>
    <row r="406" spans="1:7" s="612" customFormat="1">
      <c r="A406" s="590" t="s">
        <v>2448</v>
      </c>
      <c r="B406" s="627" t="s">
        <v>2449</v>
      </c>
      <c r="C406" s="613"/>
      <c r="D406" s="613"/>
      <c r="E406" s="613"/>
      <c r="F406" s="613"/>
      <c r="G406" s="614"/>
    </row>
    <row r="407" spans="1:7" s="612" customFormat="1">
      <c r="A407" s="590" t="s">
        <v>2450</v>
      </c>
      <c r="B407" s="627" t="s">
        <v>2451</v>
      </c>
      <c r="C407" s="613"/>
      <c r="D407" s="613"/>
      <c r="E407" s="613"/>
      <c r="F407" s="613"/>
      <c r="G407" s="614"/>
    </row>
    <row r="408" spans="1:7" s="612" customFormat="1">
      <c r="A408" s="590" t="s">
        <v>2452</v>
      </c>
      <c r="B408" s="627" t="s">
        <v>2453</v>
      </c>
      <c r="C408" s="613"/>
      <c r="D408" s="613"/>
      <c r="E408" s="613"/>
      <c r="F408" s="613"/>
      <c r="G408" s="614"/>
    </row>
    <row r="409" spans="1:7" s="612" customFormat="1">
      <c r="A409" s="590" t="s">
        <v>2454</v>
      </c>
      <c r="B409" s="627" t="s">
        <v>2455</v>
      </c>
      <c r="C409" s="613"/>
      <c r="D409" s="613"/>
      <c r="E409" s="613"/>
      <c r="F409" s="613"/>
      <c r="G409" s="614"/>
    </row>
    <row r="410" spans="1:7" s="612" customFormat="1">
      <c r="A410" s="594" t="s">
        <v>3544</v>
      </c>
      <c r="B410" s="627" t="s">
        <v>3545</v>
      </c>
      <c r="C410" s="613"/>
      <c r="D410" s="613"/>
      <c r="E410" s="613"/>
      <c r="F410" s="613"/>
      <c r="G410" s="614"/>
    </row>
    <row r="411" spans="1:7" s="612" customFormat="1">
      <c r="A411" s="590" t="s">
        <v>2456</v>
      </c>
      <c r="B411" s="627" t="s">
        <v>2457</v>
      </c>
      <c r="C411" s="615"/>
      <c r="D411" s="615"/>
      <c r="E411" s="615"/>
      <c r="F411" s="615"/>
      <c r="G411" s="616"/>
    </row>
    <row r="412" spans="1:7" s="612" customFormat="1">
      <c r="A412" s="594" t="s">
        <v>3546</v>
      </c>
      <c r="B412" s="627" t="s">
        <v>3547</v>
      </c>
      <c r="C412" s="615"/>
      <c r="D412" s="615"/>
      <c r="E412" s="615"/>
      <c r="F412" s="615"/>
      <c r="G412" s="616"/>
    </row>
    <row r="413" spans="1:7" s="612" customFormat="1">
      <c r="A413" s="590" t="s">
        <v>2458</v>
      </c>
      <c r="B413" s="627" t="s">
        <v>2459</v>
      </c>
      <c r="C413" s="613"/>
      <c r="D413" s="613"/>
      <c r="E413" s="613"/>
      <c r="F413" s="613"/>
      <c r="G413" s="614"/>
    </row>
    <row r="414" spans="1:7" s="612" customFormat="1">
      <c r="A414" s="594" t="s">
        <v>3548</v>
      </c>
      <c r="B414" s="627" t="s">
        <v>3549</v>
      </c>
      <c r="C414" s="613"/>
      <c r="D414" s="613"/>
      <c r="E414" s="613"/>
      <c r="F414" s="613"/>
      <c r="G414" s="614"/>
    </row>
    <row r="415" spans="1:7" s="612" customFormat="1">
      <c r="A415" s="590" t="s">
        <v>2460</v>
      </c>
      <c r="B415" s="627" t="s">
        <v>2461</v>
      </c>
      <c r="C415" s="613"/>
      <c r="D415" s="613"/>
      <c r="E415" s="613"/>
      <c r="F415" s="613"/>
      <c r="G415" s="614"/>
    </row>
    <row r="416" spans="1:7" s="612" customFormat="1">
      <c r="A416" s="594" t="s">
        <v>3550</v>
      </c>
      <c r="B416" s="627" t="s">
        <v>3551</v>
      </c>
      <c r="C416" s="613"/>
      <c r="D416" s="613"/>
      <c r="E416" s="613"/>
      <c r="F416" s="613"/>
      <c r="G416" s="614"/>
    </row>
    <row r="417" spans="1:7" s="612" customFormat="1">
      <c r="A417" s="590" t="s">
        <v>2462</v>
      </c>
      <c r="B417" s="627" t="s">
        <v>2463</v>
      </c>
      <c r="C417" s="613"/>
      <c r="D417" s="613"/>
      <c r="E417" s="613"/>
      <c r="F417" s="613"/>
      <c r="G417" s="614"/>
    </row>
    <row r="418" spans="1:7" s="612" customFormat="1">
      <c r="A418" s="590" t="s">
        <v>2464</v>
      </c>
      <c r="B418" s="627" t="s">
        <v>2465</v>
      </c>
      <c r="C418" s="613"/>
      <c r="D418" s="613"/>
      <c r="E418" s="613"/>
      <c r="F418" s="613"/>
      <c r="G418" s="614"/>
    </row>
    <row r="419" spans="1:7" s="612" customFormat="1">
      <c r="A419" s="590" t="s">
        <v>2466</v>
      </c>
      <c r="B419" s="627" t="s">
        <v>2467</v>
      </c>
      <c r="C419" s="613"/>
      <c r="D419" s="613"/>
      <c r="E419" s="613"/>
      <c r="F419" s="613"/>
      <c r="G419" s="614"/>
    </row>
    <row r="420" spans="1:7" s="612" customFormat="1">
      <c r="A420" s="590" t="s">
        <v>2468</v>
      </c>
      <c r="B420" s="627" t="s">
        <v>2469</v>
      </c>
      <c r="C420" s="613"/>
      <c r="D420" s="613"/>
      <c r="E420" s="613"/>
      <c r="F420" s="613"/>
      <c r="G420" s="614"/>
    </row>
    <row r="421" spans="1:7" s="612" customFormat="1">
      <c r="A421" s="590" t="s">
        <v>2470</v>
      </c>
      <c r="B421" s="627" t="s">
        <v>2471</v>
      </c>
      <c r="C421" s="613"/>
      <c r="D421" s="613"/>
      <c r="E421" s="613"/>
      <c r="F421" s="613"/>
      <c r="G421" s="614"/>
    </row>
    <row r="422" spans="1:7" s="612" customFormat="1">
      <c r="A422" s="590" t="s">
        <v>2472</v>
      </c>
      <c r="B422" s="627" t="s">
        <v>2473</v>
      </c>
      <c r="C422" s="613"/>
      <c r="D422" s="613"/>
      <c r="E422" s="613"/>
      <c r="F422" s="613"/>
      <c r="G422" s="614"/>
    </row>
    <row r="423" spans="1:7" s="612" customFormat="1">
      <c r="A423" s="590" t="s">
        <v>2474</v>
      </c>
      <c r="B423" s="627" t="s">
        <v>2475</v>
      </c>
      <c r="C423" s="613"/>
      <c r="D423" s="613"/>
      <c r="E423" s="613"/>
      <c r="F423" s="613"/>
      <c r="G423" s="614"/>
    </row>
    <row r="424" spans="1:7" s="612" customFormat="1">
      <c r="A424" s="590" t="s">
        <v>2476</v>
      </c>
      <c r="B424" s="627" t="s">
        <v>2477</v>
      </c>
      <c r="C424" s="613"/>
      <c r="D424" s="613"/>
      <c r="E424" s="613"/>
      <c r="F424" s="613"/>
      <c r="G424" s="614"/>
    </row>
    <row r="425" spans="1:7" s="612" customFormat="1">
      <c r="A425" s="590" t="s">
        <v>2478</v>
      </c>
      <c r="B425" s="627" t="s">
        <v>2479</v>
      </c>
      <c r="C425" s="613"/>
      <c r="D425" s="613"/>
      <c r="E425" s="613"/>
      <c r="F425" s="613"/>
      <c r="G425" s="614"/>
    </row>
    <row r="426" spans="1:7" s="612" customFormat="1">
      <c r="A426" s="590" t="s">
        <v>2480</v>
      </c>
      <c r="B426" s="627" t="s">
        <v>2481</v>
      </c>
      <c r="C426" s="613"/>
      <c r="D426" s="613"/>
      <c r="E426" s="613"/>
      <c r="F426" s="613"/>
      <c r="G426" s="614"/>
    </row>
    <row r="427" spans="1:7" s="612" customFormat="1">
      <c r="A427" s="590" t="s">
        <v>2482</v>
      </c>
      <c r="B427" s="627" t="s">
        <v>2483</v>
      </c>
      <c r="C427" s="613"/>
      <c r="D427" s="613"/>
      <c r="E427" s="613"/>
      <c r="F427" s="613"/>
      <c r="G427" s="614"/>
    </row>
    <row r="428" spans="1:7" s="612" customFormat="1">
      <c r="A428" s="590" t="s">
        <v>2484</v>
      </c>
      <c r="B428" s="627" t="s">
        <v>2485</v>
      </c>
      <c r="C428" s="613"/>
      <c r="D428" s="613"/>
      <c r="E428" s="613"/>
      <c r="F428" s="613"/>
      <c r="G428" s="614"/>
    </row>
    <row r="429" spans="1:7" s="612" customFormat="1">
      <c r="A429" s="590" t="s">
        <v>2486</v>
      </c>
      <c r="B429" s="627" t="s">
        <v>2487</v>
      </c>
      <c r="C429" s="613"/>
      <c r="D429" s="613"/>
      <c r="E429" s="613"/>
      <c r="F429" s="613"/>
      <c r="G429" s="614"/>
    </row>
    <row r="430" spans="1:7" s="612" customFormat="1">
      <c r="A430" s="590" t="s">
        <v>2488</v>
      </c>
      <c r="B430" s="627" t="s">
        <v>2489</v>
      </c>
      <c r="C430" s="613"/>
      <c r="D430" s="613"/>
      <c r="E430" s="613"/>
      <c r="F430" s="613"/>
      <c r="G430" s="614"/>
    </row>
    <row r="431" spans="1:7" s="612" customFormat="1">
      <c r="A431" s="590" t="s">
        <v>2490</v>
      </c>
      <c r="B431" s="627" t="s">
        <v>2491</v>
      </c>
      <c r="C431" s="613"/>
      <c r="D431" s="613"/>
      <c r="E431" s="613"/>
      <c r="F431" s="613"/>
      <c r="G431" s="614"/>
    </row>
    <row r="432" spans="1:7" s="612" customFormat="1">
      <c r="A432" s="590" t="s">
        <v>2492</v>
      </c>
      <c r="B432" s="627" t="s">
        <v>2493</v>
      </c>
      <c r="C432" s="613"/>
      <c r="D432" s="613"/>
      <c r="E432" s="613"/>
      <c r="F432" s="613"/>
      <c r="G432" s="614"/>
    </row>
    <row r="433" spans="1:7" s="612" customFormat="1">
      <c r="A433" s="594" t="s">
        <v>3509</v>
      </c>
      <c r="B433" s="627" t="s">
        <v>3510</v>
      </c>
      <c r="C433" s="613"/>
      <c r="D433" s="613"/>
      <c r="E433" s="613"/>
      <c r="F433" s="613"/>
      <c r="G433" s="614"/>
    </row>
    <row r="434" spans="1:7" s="612" customFormat="1">
      <c r="A434" s="594" t="s">
        <v>3511</v>
      </c>
      <c r="B434" s="627" t="s">
        <v>3512</v>
      </c>
      <c r="C434" s="613"/>
      <c r="D434" s="613"/>
      <c r="E434" s="613"/>
      <c r="F434" s="613"/>
      <c r="G434" s="614"/>
    </row>
    <row r="435" spans="1:7" s="612" customFormat="1">
      <c r="A435" s="590" t="s">
        <v>2494</v>
      </c>
      <c r="B435" s="627" t="s">
        <v>2495</v>
      </c>
      <c r="C435" s="613"/>
      <c r="D435" s="613"/>
      <c r="E435" s="613"/>
      <c r="F435" s="613"/>
      <c r="G435" s="614"/>
    </row>
    <row r="436" spans="1:7" s="612" customFormat="1">
      <c r="A436" s="590" t="s">
        <v>2496</v>
      </c>
      <c r="B436" s="627" t="s">
        <v>2497</v>
      </c>
      <c r="C436" s="613"/>
      <c r="D436" s="613"/>
      <c r="E436" s="613"/>
      <c r="F436" s="613"/>
      <c r="G436" s="614"/>
    </row>
    <row r="437" spans="1:7" s="612" customFormat="1">
      <c r="A437" s="590" t="s">
        <v>2498</v>
      </c>
      <c r="B437" s="627" t="s">
        <v>2499</v>
      </c>
      <c r="C437" s="613"/>
      <c r="D437" s="613"/>
      <c r="E437" s="613"/>
      <c r="F437" s="613"/>
      <c r="G437" s="614"/>
    </row>
    <row r="438" spans="1:7" s="612" customFormat="1">
      <c r="A438" s="590" t="s">
        <v>2500</v>
      </c>
      <c r="B438" s="627" t="s">
        <v>2501</v>
      </c>
      <c r="C438" s="613"/>
      <c r="D438" s="613"/>
      <c r="E438" s="613"/>
      <c r="F438" s="613"/>
      <c r="G438" s="614"/>
    </row>
    <row r="439" spans="1:7" s="612" customFormat="1">
      <c r="A439" s="590" t="s">
        <v>2502</v>
      </c>
      <c r="B439" s="627" t="s">
        <v>2503</v>
      </c>
      <c r="C439" s="613"/>
      <c r="D439" s="613"/>
      <c r="E439" s="613"/>
      <c r="F439" s="613"/>
      <c r="G439" s="614"/>
    </row>
    <row r="440" spans="1:7" s="612" customFormat="1">
      <c r="A440" s="590" t="s">
        <v>2504</v>
      </c>
      <c r="B440" s="627" t="s">
        <v>2505</v>
      </c>
      <c r="C440" s="613"/>
      <c r="D440" s="613"/>
      <c r="E440" s="613"/>
      <c r="F440" s="613"/>
      <c r="G440" s="614"/>
    </row>
    <row r="441" spans="1:7" s="612" customFormat="1">
      <c r="A441" s="590" t="s">
        <v>2506</v>
      </c>
      <c r="B441" s="627" t="s">
        <v>2507</v>
      </c>
      <c r="C441" s="613"/>
      <c r="D441" s="613"/>
      <c r="E441" s="613"/>
      <c r="F441" s="613"/>
      <c r="G441" s="614"/>
    </row>
    <row r="442" spans="1:7" s="612" customFormat="1">
      <c r="A442" s="590" t="s">
        <v>2508</v>
      </c>
      <c r="B442" s="627" t="s">
        <v>2509</v>
      </c>
      <c r="C442" s="613"/>
      <c r="D442" s="613"/>
      <c r="E442" s="613"/>
      <c r="F442" s="613"/>
      <c r="G442" s="614"/>
    </row>
    <row r="443" spans="1:7" s="612" customFormat="1">
      <c r="A443" s="590" t="s">
        <v>2510</v>
      </c>
      <c r="B443" s="627" t="s">
        <v>2511</v>
      </c>
      <c r="C443" s="613"/>
      <c r="D443" s="613"/>
      <c r="E443" s="613"/>
      <c r="F443" s="613"/>
      <c r="G443" s="614"/>
    </row>
    <row r="444" spans="1:7" s="612" customFormat="1">
      <c r="A444" s="590" t="s">
        <v>2512</v>
      </c>
      <c r="B444" s="627" t="s">
        <v>2513</v>
      </c>
      <c r="C444" s="613"/>
      <c r="D444" s="613"/>
      <c r="E444" s="613"/>
      <c r="F444" s="613"/>
      <c r="G444" s="614"/>
    </row>
    <row r="445" spans="1:7" s="612" customFormat="1">
      <c r="A445" s="590" t="s">
        <v>2514</v>
      </c>
      <c r="B445" s="627" t="s">
        <v>2515</v>
      </c>
      <c r="C445" s="613"/>
      <c r="D445" s="613"/>
      <c r="E445" s="613"/>
      <c r="F445" s="613"/>
      <c r="G445" s="614"/>
    </row>
    <row r="446" spans="1:7" s="612" customFormat="1">
      <c r="A446" s="590" t="s">
        <v>2516</v>
      </c>
      <c r="B446" s="627" t="s">
        <v>2517</v>
      </c>
      <c r="C446" s="613"/>
      <c r="D446" s="613"/>
      <c r="E446" s="613"/>
      <c r="F446" s="613"/>
      <c r="G446" s="614"/>
    </row>
    <row r="447" spans="1:7" s="612" customFormat="1">
      <c r="A447" s="590" t="s">
        <v>2518</v>
      </c>
      <c r="B447" s="627" t="s">
        <v>2519</v>
      </c>
      <c r="C447" s="613"/>
      <c r="D447" s="613"/>
      <c r="E447" s="613"/>
      <c r="F447" s="613"/>
      <c r="G447" s="614"/>
    </row>
    <row r="448" spans="1:7" s="612" customFormat="1">
      <c r="A448" s="590" t="s">
        <v>2520</v>
      </c>
      <c r="B448" s="627" t="s">
        <v>2521</v>
      </c>
      <c r="C448" s="613"/>
      <c r="D448" s="613"/>
      <c r="E448" s="613"/>
      <c r="F448" s="613"/>
      <c r="G448" s="614"/>
    </row>
    <row r="449" spans="1:7" s="612" customFormat="1">
      <c r="A449" s="594" t="s">
        <v>3513</v>
      </c>
      <c r="B449" s="627" t="s">
        <v>3514</v>
      </c>
      <c r="C449" s="613"/>
      <c r="D449" s="613"/>
      <c r="E449" s="613"/>
      <c r="F449" s="613"/>
      <c r="G449" s="614"/>
    </row>
    <row r="450" spans="1:7" s="612" customFormat="1">
      <c r="A450" s="590" t="s">
        <v>2522</v>
      </c>
      <c r="B450" s="627" t="s">
        <v>2523</v>
      </c>
      <c r="C450" s="613"/>
      <c r="D450" s="613"/>
      <c r="E450" s="613"/>
      <c r="F450" s="613"/>
      <c r="G450" s="614"/>
    </row>
    <row r="451" spans="1:7" s="612" customFormat="1">
      <c r="A451" s="594" t="s">
        <v>3515</v>
      </c>
      <c r="B451" s="627" t="s">
        <v>3516</v>
      </c>
      <c r="C451" s="613"/>
      <c r="D451" s="613"/>
      <c r="E451" s="613"/>
      <c r="F451" s="613"/>
      <c r="G451" s="614"/>
    </row>
    <row r="452" spans="1:7" s="612" customFormat="1">
      <c r="A452" s="590" t="s">
        <v>2524</v>
      </c>
      <c r="B452" s="627" t="s">
        <v>2525</v>
      </c>
      <c r="C452" s="613"/>
      <c r="D452" s="613"/>
      <c r="E452" s="613"/>
      <c r="F452" s="613"/>
      <c r="G452" s="614"/>
    </row>
    <row r="453" spans="1:7" s="612" customFormat="1">
      <c r="A453" s="590" t="s">
        <v>2526</v>
      </c>
      <c r="B453" s="627" t="s">
        <v>2527</v>
      </c>
      <c r="C453" s="613"/>
      <c r="D453" s="613"/>
      <c r="E453" s="613"/>
      <c r="F453" s="613"/>
      <c r="G453" s="614"/>
    </row>
    <row r="454" spans="1:7" s="612" customFormat="1">
      <c r="A454" s="590" t="s">
        <v>2528</v>
      </c>
      <c r="B454" s="627" t="s">
        <v>2529</v>
      </c>
      <c r="C454" s="613"/>
      <c r="D454" s="613"/>
      <c r="E454" s="613"/>
      <c r="F454" s="613"/>
      <c r="G454" s="614"/>
    </row>
    <row r="455" spans="1:7" s="612" customFormat="1">
      <c r="A455" s="590" t="s">
        <v>2530</v>
      </c>
      <c r="B455" s="627" t="s">
        <v>2531</v>
      </c>
      <c r="C455" s="613"/>
      <c r="D455" s="613"/>
      <c r="E455" s="613"/>
      <c r="F455" s="613"/>
      <c r="G455" s="614"/>
    </row>
    <row r="456" spans="1:7" s="612" customFormat="1">
      <c r="A456" s="594" t="s">
        <v>3517</v>
      </c>
      <c r="B456" s="627" t="s">
        <v>3518</v>
      </c>
      <c r="C456" s="613"/>
      <c r="D456" s="613"/>
      <c r="E456" s="613"/>
      <c r="F456" s="613"/>
      <c r="G456" s="614"/>
    </row>
    <row r="457" spans="1:7" s="612" customFormat="1">
      <c r="A457" s="590" t="s">
        <v>2532</v>
      </c>
      <c r="B457" s="627" t="s">
        <v>2533</v>
      </c>
      <c r="C457" s="613"/>
      <c r="D457" s="613"/>
      <c r="E457" s="613"/>
      <c r="F457" s="613"/>
      <c r="G457" s="614"/>
    </row>
    <row r="458" spans="1:7" s="612" customFormat="1">
      <c r="A458" s="590" t="s">
        <v>2534</v>
      </c>
      <c r="B458" s="627" t="s">
        <v>2535</v>
      </c>
      <c r="C458" s="613"/>
      <c r="D458" s="613"/>
      <c r="E458" s="613"/>
      <c r="F458" s="613"/>
      <c r="G458" s="614"/>
    </row>
    <row r="459" spans="1:7" s="612" customFormat="1">
      <c r="A459" s="594" t="s">
        <v>3552</v>
      </c>
      <c r="B459" s="627" t="s">
        <v>3553</v>
      </c>
      <c r="C459" s="613"/>
      <c r="D459" s="613"/>
      <c r="E459" s="613"/>
      <c r="F459" s="613"/>
      <c r="G459" s="614"/>
    </row>
    <row r="460" spans="1:7" s="612" customFormat="1">
      <c r="A460" s="594" t="s">
        <v>3554</v>
      </c>
      <c r="B460" s="627" t="s">
        <v>3555</v>
      </c>
      <c r="C460" s="613"/>
      <c r="D460" s="613"/>
      <c r="E460" s="613"/>
      <c r="F460" s="613"/>
      <c r="G460" s="614"/>
    </row>
    <row r="461" spans="1:7" s="612" customFormat="1">
      <c r="A461" s="590" t="s">
        <v>2536</v>
      </c>
      <c r="B461" s="627" t="s">
        <v>2537</v>
      </c>
      <c r="C461" s="613"/>
      <c r="D461" s="613"/>
      <c r="E461" s="613"/>
      <c r="F461" s="613"/>
      <c r="G461" s="614"/>
    </row>
    <row r="462" spans="1:7" s="612" customFormat="1">
      <c r="A462" s="594" t="s">
        <v>3556</v>
      </c>
      <c r="B462" s="627" t="s">
        <v>3557</v>
      </c>
      <c r="C462" s="613"/>
      <c r="D462" s="613"/>
      <c r="E462" s="613"/>
      <c r="F462" s="613"/>
      <c r="G462" s="614"/>
    </row>
    <row r="463" spans="1:7" s="612" customFormat="1">
      <c r="A463" s="594" t="s">
        <v>3558</v>
      </c>
      <c r="B463" s="627" t="s">
        <v>3559</v>
      </c>
      <c r="C463" s="613"/>
      <c r="D463" s="613"/>
      <c r="E463" s="613"/>
      <c r="F463" s="613"/>
      <c r="G463" s="614"/>
    </row>
    <row r="464" spans="1:7" s="612" customFormat="1">
      <c r="A464" s="590" t="s">
        <v>2538</v>
      </c>
      <c r="B464" s="627" t="s">
        <v>2539</v>
      </c>
      <c r="C464" s="613"/>
      <c r="D464" s="613"/>
      <c r="E464" s="613"/>
      <c r="F464" s="613"/>
      <c r="G464" s="614"/>
    </row>
    <row r="465" spans="1:7" s="612" customFormat="1">
      <c r="A465" s="590" t="s">
        <v>2540</v>
      </c>
      <c r="B465" s="627" t="s">
        <v>2541</v>
      </c>
      <c r="C465" s="613"/>
      <c r="D465" s="613"/>
      <c r="E465" s="613"/>
      <c r="F465" s="613"/>
      <c r="G465" s="614"/>
    </row>
    <row r="466" spans="1:7" s="612" customFormat="1">
      <c r="A466" s="590" t="s">
        <v>2542</v>
      </c>
      <c r="B466" s="627" t="s">
        <v>2543</v>
      </c>
      <c r="C466" s="613"/>
      <c r="D466" s="613"/>
      <c r="E466" s="613"/>
      <c r="F466" s="613"/>
      <c r="G466" s="614"/>
    </row>
    <row r="467" spans="1:7" s="612" customFormat="1">
      <c r="A467" s="590" t="s">
        <v>2544</v>
      </c>
      <c r="B467" s="627" t="s">
        <v>2545</v>
      </c>
      <c r="C467" s="613"/>
      <c r="D467" s="613"/>
      <c r="E467" s="613"/>
      <c r="F467" s="613"/>
      <c r="G467" s="614"/>
    </row>
    <row r="468" spans="1:7" s="612" customFormat="1">
      <c r="A468" s="590" t="s">
        <v>2683</v>
      </c>
      <c r="B468" s="627" t="s">
        <v>2684</v>
      </c>
      <c r="C468" s="613"/>
      <c r="D468" s="613"/>
      <c r="E468" s="613"/>
      <c r="F468" s="613"/>
      <c r="G468" s="614"/>
    </row>
    <row r="469" spans="1:7" s="612" customFormat="1">
      <c r="A469" s="590" t="s">
        <v>2685</v>
      </c>
      <c r="B469" s="627" t="s">
        <v>2686</v>
      </c>
      <c r="C469" s="613"/>
      <c r="D469" s="613"/>
      <c r="E469" s="613"/>
      <c r="F469" s="613"/>
      <c r="G469" s="614"/>
    </row>
    <row r="470" spans="1:7" s="612" customFormat="1">
      <c r="A470" s="590" t="s">
        <v>2687</v>
      </c>
      <c r="B470" s="627" t="s">
        <v>2688</v>
      </c>
      <c r="C470" s="613"/>
      <c r="D470" s="613"/>
      <c r="E470" s="613"/>
      <c r="F470" s="613"/>
      <c r="G470" s="614"/>
    </row>
    <row r="471" spans="1:7" s="612" customFormat="1">
      <c r="A471" s="590" t="s">
        <v>2689</v>
      </c>
      <c r="B471" s="627" t="s">
        <v>2690</v>
      </c>
      <c r="C471" s="613"/>
      <c r="D471" s="613"/>
      <c r="E471" s="613"/>
      <c r="F471" s="613"/>
      <c r="G471" s="614"/>
    </row>
    <row r="472" spans="1:7" s="612" customFormat="1">
      <c r="A472" s="590" t="s">
        <v>2691</v>
      </c>
      <c r="B472" s="627" t="s">
        <v>2692</v>
      </c>
      <c r="C472" s="613"/>
      <c r="D472" s="613"/>
      <c r="E472" s="613"/>
      <c r="F472" s="613"/>
      <c r="G472" s="614"/>
    </row>
    <row r="473" spans="1:7" s="612" customFormat="1">
      <c r="A473" s="590" t="s">
        <v>2693</v>
      </c>
      <c r="B473" s="627" t="s">
        <v>2694</v>
      </c>
      <c r="C473" s="613"/>
      <c r="D473" s="613"/>
      <c r="E473" s="613"/>
      <c r="F473" s="613"/>
      <c r="G473" s="614"/>
    </row>
    <row r="474" spans="1:7" s="612" customFormat="1">
      <c r="A474" s="590" t="s">
        <v>2695</v>
      </c>
      <c r="B474" s="627" t="s">
        <v>2696</v>
      </c>
      <c r="C474" s="613"/>
      <c r="D474" s="613"/>
      <c r="E474" s="613"/>
      <c r="F474" s="613"/>
      <c r="G474" s="614"/>
    </row>
    <row r="475" spans="1:7" s="612" customFormat="1">
      <c r="A475" s="590" t="s">
        <v>2697</v>
      </c>
      <c r="B475" s="627" t="s">
        <v>2698</v>
      </c>
      <c r="C475" s="613"/>
      <c r="D475" s="613"/>
      <c r="E475" s="613"/>
      <c r="F475" s="613"/>
      <c r="G475" s="614"/>
    </row>
    <row r="476" spans="1:7" s="612" customFormat="1">
      <c r="A476" s="590" t="s">
        <v>2699</v>
      </c>
      <c r="B476" s="627" t="s">
        <v>2700</v>
      </c>
      <c r="C476" s="613"/>
      <c r="D476" s="613"/>
      <c r="E476" s="613"/>
      <c r="F476" s="613"/>
      <c r="G476" s="614"/>
    </row>
    <row r="477" spans="1:7" s="612" customFormat="1">
      <c r="A477" s="590" t="s">
        <v>2701</v>
      </c>
      <c r="B477" s="627" t="s">
        <v>2702</v>
      </c>
      <c r="C477" s="613"/>
      <c r="D477" s="613"/>
      <c r="E477" s="613"/>
      <c r="F477" s="613"/>
      <c r="G477" s="614"/>
    </row>
    <row r="478" spans="1:7" s="612" customFormat="1">
      <c r="A478" s="590" t="s">
        <v>2704</v>
      </c>
      <c r="B478" s="627" t="s">
        <v>2705</v>
      </c>
      <c r="C478" s="613"/>
      <c r="D478" s="613"/>
      <c r="E478" s="613"/>
      <c r="F478" s="613"/>
      <c r="G478" s="614"/>
    </row>
    <row r="479" spans="1:7" s="612" customFormat="1">
      <c r="A479" s="590" t="s">
        <v>2546</v>
      </c>
      <c r="B479" s="627" t="s">
        <v>2547</v>
      </c>
      <c r="C479" s="613"/>
      <c r="D479" s="613"/>
      <c r="E479" s="613"/>
      <c r="F479" s="613"/>
      <c r="G479" s="614"/>
    </row>
    <row r="480" spans="1:7" s="612" customFormat="1">
      <c r="A480" s="590" t="s">
        <v>2548</v>
      </c>
      <c r="B480" s="627" t="s">
        <v>2549</v>
      </c>
      <c r="C480" s="613"/>
      <c r="D480" s="613"/>
      <c r="E480" s="613"/>
      <c r="F480" s="613"/>
      <c r="G480" s="614"/>
    </row>
    <row r="481" spans="1:7" s="612" customFormat="1">
      <c r="A481" s="594" t="s">
        <v>3560</v>
      </c>
      <c r="B481" s="627" t="s">
        <v>3561</v>
      </c>
      <c r="C481" s="613"/>
      <c r="D481" s="613"/>
      <c r="E481" s="613"/>
      <c r="F481" s="613"/>
      <c r="G481" s="614"/>
    </row>
    <row r="482" spans="1:7" s="612" customFormat="1">
      <c r="A482" s="590" t="s">
        <v>2550</v>
      </c>
      <c r="B482" s="627" t="s">
        <v>2551</v>
      </c>
      <c r="C482" s="613"/>
      <c r="D482" s="613"/>
      <c r="E482" s="613"/>
      <c r="F482" s="613"/>
      <c r="G482" s="614"/>
    </row>
    <row r="483" spans="1:7" s="612" customFormat="1">
      <c r="A483" s="594" t="s">
        <v>3562</v>
      </c>
      <c r="B483" s="627" t="s">
        <v>3563</v>
      </c>
      <c r="C483" s="613"/>
      <c r="D483" s="613"/>
      <c r="E483" s="613"/>
      <c r="F483" s="613"/>
      <c r="G483" s="614"/>
    </row>
    <row r="484" spans="1:7" s="612" customFormat="1">
      <c r="A484" s="594" t="s">
        <v>3564</v>
      </c>
      <c r="B484" s="627" t="s">
        <v>3565</v>
      </c>
      <c r="C484" s="613"/>
      <c r="D484" s="613"/>
      <c r="E484" s="613"/>
      <c r="F484" s="613"/>
      <c r="G484" s="614"/>
    </row>
    <row r="485" spans="1:7" s="612" customFormat="1">
      <c r="A485" s="590" t="s">
        <v>2552</v>
      </c>
      <c r="B485" s="627" t="s">
        <v>2553</v>
      </c>
      <c r="C485" s="613"/>
      <c r="D485" s="613"/>
      <c r="E485" s="613"/>
      <c r="F485" s="613"/>
      <c r="G485" s="614"/>
    </row>
    <row r="486" spans="1:7" s="612" customFormat="1">
      <c r="A486" s="594" t="s">
        <v>3566</v>
      </c>
      <c r="B486" s="627" t="s">
        <v>3567</v>
      </c>
      <c r="C486" s="613"/>
      <c r="D486" s="613"/>
      <c r="E486" s="613"/>
      <c r="F486" s="613"/>
      <c r="G486" s="614"/>
    </row>
    <row r="487" spans="1:7" s="612" customFormat="1">
      <c r="A487" s="594" t="s">
        <v>3568</v>
      </c>
      <c r="B487" s="627" t="s">
        <v>3569</v>
      </c>
      <c r="C487" s="613"/>
      <c r="D487" s="613"/>
      <c r="E487" s="613"/>
      <c r="F487" s="613"/>
      <c r="G487" s="614"/>
    </row>
    <row r="488" spans="1:7" s="612" customFormat="1">
      <c r="A488" s="590" t="s">
        <v>2554</v>
      </c>
      <c r="B488" s="627" t="s">
        <v>2555</v>
      </c>
      <c r="C488" s="613"/>
      <c r="D488" s="613"/>
      <c r="E488" s="613"/>
      <c r="F488" s="613"/>
      <c r="G488" s="614"/>
    </row>
    <row r="489" spans="1:7" s="612" customFormat="1">
      <c r="A489" s="590" t="s">
        <v>2556</v>
      </c>
      <c r="B489" s="627" t="s">
        <v>2557</v>
      </c>
      <c r="C489" s="613"/>
      <c r="D489" s="613"/>
      <c r="E489" s="613"/>
      <c r="F489" s="613"/>
      <c r="G489" s="614"/>
    </row>
    <row r="490" spans="1:7" s="612" customFormat="1">
      <c r="A490" s="590" t="s">
        <v>2558</v>
      </c>
      <c r="B490" s="627" t="s">
        <v>2559</v>
      </c>
      <c r="C490" s="613"/>
      <c r="D490" s="613"/>
      <c r="E490" s="613"/>
      <c r="F490" s="613"/>
      <c r="G490" s="614"/>
    </row>
    <row r="491" spans="1:7" s="612" customFormat="1">
      <c r="A491" s="590" t="s">
        <v>2560</v>
      </c>
      <c r="B491" s="627" t="s">
        <v>2561</v>
      </c>
      <c r="C491" s="613"/>
      <c r="D491" s="613"/>
      <c r="E491" s="613"/>
      <c r="F491" s="613"/>
      <c r="G491" s="614"/>
    </row>
    <row r="492" spans="1:7" s="612" customFormat="1">
      <c r="A492" s="590" t="s">
        <v>2562</v>
      </c>
      <c r="B492" s="627" t="s">
        <v>2563</v>
      </c>
      <c r="C492" s="613"/>
      <c r="D492" s="613"/>
      <c r="E492" s="613"/>
      <c r="F492" s="613"/>
      <c r="G492" s="614"/>
    </row>
    <row r="493" spans="1:7" s="612" customFormat="1">
      <c r="A493" s="590" t="s">
        <v>2564</v>
      </c>
      <c r="B493" s="627" t="s">
        <v>2565</v>
      </c>
      <c r="C493" s="613"/>
      <c r="D493" s="613"/>
      <c r="E493" s="613"/>
      <c r="F493" s="613"/>
      <c r="G493" s="614"/>
    </row>
    <row r="494" spans="1:7" s="612" customFormat="1">
      <c r="A494" s="590" t="s">
        <v>2566</v>
      </c>
      <c r="B494" s="627" t="s">
        <v>2567</v>
      </c>
      <c r="C494" s="613"/>
      <c r="D494" s="613"/>
      <c r="E494" s="613"/>
      <c r="F494" s="613"/>
      <c r="G494" s="614"/>
    </row>
    <row r="495" spans="1:7" s="612" customFormat="1">
      <c r="A495" s="590" t="s">
        <v>2568</v>
      </c>
      <c r="B495" s="627" t="s">
        <v>2569</v>
      </c>
      <c r="C495" s="613"/>
      <c r="D495" s="613"/>
      <c r="E495" s="613"/>
      <c r="F495" s="613"/>
      <c r="G495" s="614"/>
    </row>
    <row r="496" spans="1:7" s="612" customFormat="1">
      <c r="A496" s="590" t="s">
        <v>2570</v>
      </c>
      <c r="B496" s="627" t="s">
        <v>2571</v>
      </c>
      <c r="C496" s="613"/>
      <c r="D496" s="613"/>
      <c r="E496" s="613"/>
      <c r="F496" s="613"/>
      <c r="G496" s="614"/>
    </row>
    <row r="497" spans="1:7" s="612" customFormat="1">
      <c r="A497" s="590" t="s">
        <v>2572</v>
      </c>
      <c r="B497" s="627" t="s">
        <v>2573</v>
      </c>
      <c r="C497" s="613"/>
      <c r="D497" s="613"/>
      <c r="E497" s="613"/>
      <c r="F497" s="613"/>
      <c r="G497" s="614"/>
    </row>
    <row r="498" spans="1:7" s="612" customFormat="1">
      <c r="A498" s="590" t="s">
        <v>2574</v>
      </c>
      <c r="B498" s="627" t="s">
        <v>2575</v>
      </c>
      <c r="C498" s="613"/>
      <c r="D498" s="613"/>
      <c r="E498" s="613"/>
      <c r="F498" s="613"/>
      <c r="G498" s="614"/>
    </row>
    <row r="499" spans="1:7" s="612" customFormat="1">
      <c r="A499" s="590" t="s">
        <v>2576</v>
      </c>
      <c r="B499" s="627" t="s">
        <v>2577</v>
      </c>
      <c r="C499" s="613"/>
      <c r="D499" s="613"/>
      <c r="E499" s="613"/>
      <c r="F499" s="613"/>
      <c r="G499" s="614"/>
    </row>
    <row r="500" spans="1:7" s="612" customFormat="1">
      <c r="A500" s="594" t="s">
        <v>3570</v>
      </c>
      <c r="B500" s="627" t="s">
        <v>3571</v>
      </c>
      <c r="C500" s="613"/>
      <c r="D500" s="613"/>
      <c r="E500" s="613"/>
      <c r="F500" s="613"/>
      <c r="G500" s="614"/>
    </row>
    <row r="501" spans="1:7" s="612" customFormat="1">
      <c r="A501" s="590" t="s">
        <v>2578</v>
      </c>
      <c r="B501" s="627" t="s">
        <v>2579</v>
      </c>
      <c r="C501" s="613"/>
      <c r="D501" s="613"/>
      <c r="E501" s="613"/>
      <c r="F501" s="613"/>
      <c r="G501" s="614"/>
    </row>
    <row r="502" spans="1:7" s="612" customFormat="1">
      <c r="A502" s="590" t="s">
        <v>2580</v>
      </c>
      <c r="B502" s="627" t="s">
        <v>2581</v>
      </c>
      <c r="C502" s="613"/>
      <c r="D502" s="613"/>
      <c r="E502" s="613"/>
      <c r="F502" s="613"/>
      <c r="G502" s="614"/>
    </row>
    <row r="503" spans="1:7" s="612" customFormat="1">
      <c r="A503" s="590" t="s">
        <v>2582</v>
      </c>
      <c r="B503" s="627" t="s">
        <v>2583</v>
      </c>
      <c r="C503" s="613"/>
      <c r="D503" s="613"/>
      <c r="E503" s="613"/>
      <c r="F503" s="613"/>
      <c r="G503" s="614"/>
    </row>
    <row r="504" spans="1:7" s="612" customFormat="1">
      <c r="A504" s="590" t="s">
        <v>2584</v>
      </c>
      <c r="B504" s="627" t="s">
        <v>2585</v>
      </c>
      <c r="C504" s="613"/>
      <c r="D504" s="613"/>
      <c r="E504" s="613"/>
      <c r="F504" s="613"/>
      <c r="G504" s="614"/>
    </row>
    <row r="505" spans="1:7" s="612" customFormat="1">
      <c r="A505" s="590" t="s">
        <v>2586</v>
      </c>
      <c r="B505" s="627" t="s">
        <v>2587</v>
      </c>
      <c r="C505" s="613"/>
      <c r="D505" s="613"/>
      <c r="E505" s="613"/>
      <c r="F505" s="613"/>
      <c r="G505" s="614"/>
    </row>
    <row r="506" spans="1:7" s="612" customFormat="1">
      <c r="A506" s="590" t="s">
        <v>2588</v>
      </c>
      <c r="B506" s="627" t="s">
        <v>2589</v>
      </c>
      <c r="C506" s="613"/>
      <c r="D506" s="613"/>
      <c r="E506" s="613"/>
      <c r="F506" s="613"/>
      <c r="G506" s="614"/>
    </row>
    <row r="507" spans="1:7" s="612" customFormat="1">
      <c r="A507" s="594" t="s">
        <v>3572</v>
      </c>
      <c r="B507" s="627" t="s">
        <v>3573</v>
      </c>
      <c r="C507" s="613"/>
      <c r="D507" s="613"/>
      <c r="E507" s="613"/>
      <c r="F507" s="613"/>
      <c r="G507" s="614"/>
    </row>
    <row r="508" spans="1:7" s="612" customFormat="1">
      <c r="A508" s="594" t="s">
        <v>3574</v>
      </c>
      <c r="B508" s="627" t="s">
        <v>3575</v>
      </c>
      <c r="C508" s="613"/>
      <c r="D508" s="613"/>
      <c r="E508" s="613"/>
      <c r="F508" s="613"/>
      <c r="G508" s="614"/>
    </row>
    <row r="509" spans="1:7" s="612" customFormat="1">
      <c r="A509" s="590" t="s">
        <v>2590</v>
      </c>
      <c r="B509" s="627" t="s">
        <v>2591</v>
      </c>
      <c r="C509" s="613"/>
      <c r="D509" s="613"/>
      <c r="E509" s="613"/>
      <c r="F509" s="613"/>
      <c r="G509" s="614"/>
    </row>
    <row r="510" spans="1:7" s="612" customFormat="1">
      <c r="A510" s="594" t="s">
        <v>3576</v>
      </c>
      <c r="B510" s="627" t="s">
        <v>3577</v>
      </c>
      <c r="C510" s="613"/>
      <c r="D510" s="613"/>
      <c r="E510" s="613"/>
      <c r="F510" s="613"/>
      <c r="G510" s="614"/>
    </row>
    <row r="511" spans="1:7" s="612" customFormat="1">
      <c r="A511" s="590" t="s">
        <v>2592</v>
      </c>
      <c r="B511" s="627" t="s">
        <v>2593</v>
      </c>
      <c r="C511" s="613"/>
      <c r="D511" s="613"/>
      <c r="E511" s="613"/>
      <c r="F511" s="613"/>
      <c r="G511" s="614"/>
    </row>
    <row r="512" spans="1:7" s="612" customFormat="1">
      <c r="A512" s="590" t="s">
        <v>2594</v>
      </c>
      <c r="B512" s="627" t="s">
        <v>2595</v>
      </c>
      <c r="C512" s="613"/>
      <c r="D512" s="613"/>
      <c r="E512" s="613"/>
      <c r="F512" s="613"/>
      <c r="G512" s="614"/>
    </row>
    <row r="513" spans="1:7" s="612" customFormat="1">
      <c r="A513" s="590" t="s">
        <v>2596</v>
      </c>
      <c r="B513" s="627" t="s">
        <v>2597</v>
      </c>
      <c r="C513" s="613"/>
      <c r="D513" s="613"/>
      <c r="E513" s="613"/>
      <c r="F513" s="613"/>
      <c r="G513" s="614"/>
    </row>
    <row r="514" spans="1:7" s="612" customFormat="1">
      <c r="A514" s="590" t="s">
        <v>2598</v>
      </c>
      <c r="B514" s="627" t="s">
        <v>2599</v>
      </c>
      <c r="C514" s="613"/>
      <c r="D514" s="613"/>
      <c r="E514" s="613"/>
      <c r="F514" s="613"/>
      <c r="G514" s="614"/>
    </row>
    <row r="515" spans="1:7" s="612" customFormat="1">
      <c r="A515" s="590" t="s">
        <v>2600</v>
      </c>
      <c r="B515" s="627" t="s">
        <v>2601</v>
      </c>
      <c r="C515" s="613"/>
      <c r="D515" s="613"/>
      <c r="E515" s="613"/>
      <c r="F515" s="613"/>
      <c r="G515" s="614"/>
    </row>
    <row r="516" spans="1:7" s="612" customFormat="1">
      <c r="A516" s="590" t="s">
        <v>2602</v>
      </c>
      <c r="B516" s="627" t="s">
        <v>2603</v>
      </c>
      <c r="C516" s="613"/>
      <c r="D516" s="613"/>
      <c r="E516" s="613"/>
      <c r="F516" s="613"/>
      <c r="G516" s="614"/>
    </row>
    <row r="517" spans="1:7" s="612" customFormat="1">
      <c r="A517" s="590" t="s">
        <v>2604</v>
      </c>
      <c r="B517" s="627" t="s">
        <v>2605</v>
      </c>
      <c r="C517" s="613"/>
      <c r="D517" s="613"/>
      <c r="E517" s="613"/>
      <c r="F517" s="613"/>
      <c r="G517" s="614"/>
    </row>
    <row r="518" spans="1:7" s="612" customFormat="1">
      <c r="A518" s="590" t="s">
        <v>2606</v>
      </c>
      <c r="B518" s="627" t="s">
        <v>2607</v>
      </c>
      <c r="C518" s="613"/>
      <c r="D518" s="613"/>
      <c r="E518" s="613"/>
      <c r="F518" s="613"/>
      <c r="G518" s="614"/>
    </row>
    <row r="519" spans="1:7" s="612" customFormat="1">
      <c r="A519" s="590" t="s">
        <v>2608</v>
      </c>
      <c r="B519" s="627" t="s">
        <v>2609</v>
      </c>
      <c r="C519" s="613"/>
      <c r="D519" s="613"/>
      <c r="E519" s="613"/>
      <c r="F519" s="613"/>
      <c r="G519" s="614"/>
    </row>
    <row r="520" spans="1:7" s="612" customFormat="1">
      <c r="A520" s="590" t="s">
        <v>2610</v>
      </c>
      <c r="B520" s="627" t="s">
        <v>2611</v>
      </c>
      <c r="C520" s="613"/>
      <c r="D520" s="613"/>
      <c r="E520" s="613"/>
      <c r="F520" s="613"/>
      <c r="G520" s="614"/>
    </row>
    <row r="521" spans="1:7" s="612" customFormat="1">
      <c r="A521" s="590" t="s">
        <v>2612</v>
      </c>
      <c r="B521" s="627" t="s">
        <v>2613</v>
      </c>
      <c r="C521" s="613"/>
      <c r="D521" s="613"/>
      <c r="E521" s="613"/>
      <c r="F521" s="613"/>
      <c r="G521" s="614"/>
    </row>
    <row r="522" spans="1:7" s="612" customFormat="1">
      <c r="A522" s="594" t="s">
        <v>3578</v>
      </c>
      <c r="B522" s="627" t="s">
        <v>3579</v>
      </c>
      <c r="C522" s="613"/>
      <c r="D522" s="613"/>
      <c r="E522" s="613"/>
      <c r="F522" s="613"/>
      <c r="G522" s="614"/>
    </row>
    <row r="523" spans="1:7" s="612" customFormat="1">
      <c r="A523" s="594" t="s">
        <v>3580</v>
      </c>
      <c r="B523" s="627" t="s">
        <v>3581</v>
      </c>
      <c r="C523" s="613"/>
      <c r="D523" s="613"/>
      <c r="E523" s="613"/>
      <c r="F523" s="613"/>
      <c r="G523" s="614"/>
    </row>
    <row r="524" spans="1:7" s="612" customFormat="1">
      <c r="A524" s="594" t="s">
        <v>3582</v>
      </c>
      <c r="B524" s="627" t="s">
        <v>3583</v>
      </c>
      <c r="C524" s="613"/>
      <c r="D524" s="613"/>
      <c r="E524" s="613"/>
      <c r="F524" s="613"/>
      <c r="G524" s="614"/>
    </row>
    <row r="525" spans="1:7" s="612" customFormat="1">
      <c r="A525" s="594" t="s">
        <v>3584</v>
      </c>
      <c r="B525" s="627" t="s">
        <v>3585</v>
      </c>
      <c r="C525" s="613"/>
      <c r="D525" s="613"/>
      <c r="E525" s="613"/>
      <c r="F525" s="613"/>
      <c r="G525" s="614"/>
    </row>
    <row r="526" spans="1:7" s="612" customFormat="1">
      <c r="A526" s="590" t="s">
        <v>2614</v>
      </c>
      <c r="B526" s="627" t="s">
        <v>2615</v>
      </c>
      <c r="C526" s="613"/>
      <c r="D526" s="613"/>
      <c r="E526" s="613"/>
      <c r="F526" s="613"/>
      <c r="G526" s="614"/>
    </row>
    <row r="527" spans="1:7" s="612" customFormat="1">
      <c r="A527" s="590" t="s">
        <v>2616</v>
      </c>
      <c r="B527" s="627" t="s">
        <v>2617</v>
      </c>
      <c r="C527" s="613"/>
      <c r="D527" s="613"/>
      <c r="E527" s="613"/>
      <c r="F527" s="613"/>
      <c r="G527" s="614"/>
    </row>
    <row r="528" spans="1:7" s="612" customFormat="1">
      <c r="A528" s="590" t="s">
        <v>2618</v>
      </c>
      <c r="B528" s="627" t="s">
        <v>2619</v>
      </c>
      <c r="C528" s="613"/>
      <c r="D528" s="613"/>
      <c r="E528" s="613"/>
      <c r="F528" s="613"/>
      <c r="G528" s="614"/>
    </row>
    <row r="529" spans="1:7" s="612" customFormat="1">
      <c r="A529" s="590" t="s">
        <v>2620</v>
      </c>
      <c r="B529" s="627" t="s">
        <v>2621</v>
      </c>
      <c r="C529" s="613"/>
      <c r="D529" s="613"/>
      <c r="E529" s="613"/>
      <c r="F529" s="613"/>
      <c r="G529" s="614"/>
    </row>
    <row r="530" spans="1:7" s="612" customFormat="1">
      <c r="A530" s="590" t="s">
        <v>2622</v>
      </c>
      <c r="B530" s="627" t="s">
        <v>2623</v>
      </c>
      <c r="C530" s="613"/>
      <c r="D530" s="613"/>
      <c r="E530" s="613"/>
      <c r="F530" s="613"/>
      <c r="G530" s="614"/>
    </row>
    <row r="531" spans="1:7" s="612" customFormat="1">
      <c r="A531" s="590" t="s">
        <v>2624</v>
      </c>
      <c r="B531" s="627" t="s">
        <v>2625</v>
      </c>
      <c r="C531" s="613"/>
      <c r="D531" s="613"/>
      <c r="E531" s="613"/>
      <c r="F531" s="613"/>
      <c r="G531" s="614"/>
    </row>
    <row r="532" spans="1:7" s="612" customFormat="1" ht="15">
      <c r="A532" s="590" t="s">
        <v>2626</v>
      </c>
      <c r="B532" s="627" t="s">
        <v>2627</v>
      </c>
      <c r="C532" s="607"/>
      <c r="D532" s="607"/>
      <c r="E532" s="607"/>
      <c r="F532" s="607"/>
      <c r="G532" s="608"/>
    </row>
    <row r="533" spans="1:7" s="612" customFormat="1">
      <c r="A533" s="590" t="s">
        <v>2628</v>
      </c>
      <c r="B533" s="627" t="s">
        <v>2629</v>
      </c>
      <c r="C533" s="613"/>
      <c r="D533" s="613"/>
      <c r="E533" s="613"/>
      <c r="F533" s="613"/>
      <c r="G533" s="614"/>
    </row>
    <row r="534" spans="1:7" s="612" customFormat="1">
      <c r="A534" s="590" t="s">
        <v>2630</v>
      </c>
      <c r="B534" s="627" t="s">
        <v>2631</v>
      </c>
      <c r="C534" s="613"/>
      <c r="D534" s="613"/>
      <c r="E534" s="613"/>
      <c r="F534" s="613"/>
      <c r="G534" s="614"/>
    </row>
    <row r="535" spans="1:7" s="612" customFormat="1">
      <c r="A535" s="590" t="s">
        <v>2632</v>
      </c>
      <c r="B535" s="627" t="s">
        <v>2633</v>
      </c>
      <c r="C535" s="613"/>
      <c r="D535" s="613"/>
      <c r="E535" s="613"/>
      <c r="F535" s="613"/>
      <c r="G535" s="614"/>
    </row>
    <row r="536" spans="1:7" s="612" customFormat="1">
      <c r="A536" s="590" t="s">
        <v>3037</v>
      </c>
      <c r="B536" s="627" t="s">
        <v>3038</v>
      </c>
      <c r="C536" s="613"/>
      <c r="D536" s="613"/>
      <c r="E536" s="613"/>
      <c r="F536" s="613"/>
      <c r="G536" s="614"/>
    </row>
    <row r="537" spans="1:7" s="612" customFormat="1">
      <c r="A537" s="590" t="s">
        <v>2863</v>
      </c>
      <c r="B537" s="627" t="s">
        <v>2864</v>
      </c>
      <c r="C537" s="613"/>
      <c r="D537" s="613"/>
      <c r="E537" s="613"/>
      <c r="F537" s="613"/>
      <c r="G537" s="614"/>
    </row>
    <row r="538" spans="1:7" s="612" customFormat="1">
      <c r="A538" s="590" t="s">
        <v>2865</v>
      </c>
      <c r="B538" s="627" t="s">
        <v>2866</v>
      </c>
      <c r="C538" s="613"/>
      <c r="D538" s="613"/>
      <c r="E538" s="613"/>
      <c r="F538" s="613"/>
      <c r="G538" s="614"/>
    </row>
    <row r="539" spans="1:7" s="612" customFormat="1">
      <c r="A539" s="594" t="s">
        <v>3469</v>
      </c>
      <c r="B539" s="627" t="s">
        <v>3470</v>
      </c>
      <c r="C539" s="613"/>
      <c r="D539" s="613"/>
      <c r="E539" s="613"/>
      <c r="F539" s="613"/>
      <c r="G539" s="614"/>
    </row>
    <row r="540" spans="1:7" s="612" customFormat="1">
      <c r="A540" s="590" t="s">
        <v>2867</v>
      </c>
      <c r="B540" s="627" t="s">
        <v>2868</v>
      </c>
      <c r="C540" s="613"/>
      <c r="D540" s="613"/>
      <c r="E540" s="613"/>
      <c r="F540" s="613"/>
      <c r="G540" s="614"/>
    </row>
    <row r="541" spans="1:7" s="612" customFormat="1">
      <c r="A541" s="590" t="s">
        <v>2869</v>
      </c>
      <c r="B541" s="627" t="s">
        <v>2870</v>
      </c>
      <c r="C541" s="613"/>
      <c r="D541" s="613"/>
      <c r="E541" s="613"/>
      <c r="F541" s="613"/>
      <c r="G541" s="614"/>
    </row>
    <row r="542" spans="1:7" s="612" customFormat="1" ht="15">
      <c r="A542" s="592" t="s">
        <v>2923</v>
      </c>
      <c r="B542" s="630" t="s">
        <v>2924</v>
      </c>
      <c r="C542" s="617"/>
      <c r="D542" s="617"/>
      <c r="E542" s="617"/>
      <c r="F542" s="617"/>
      <c r="G542" s="618"/>
    </row>
    <row r="543" spans="1:7" s="612" customFormat="1">
      <c r="A543" s="590" t="s">
        <v>2634</v>
      </c>
      <c r="B543" s="627" t="s">
        <v>2635</v>
      </c>
      <c r="C543" s="613"/>
      <c r="D543" s="613"/>
      <c r="E543" s="613"/>
      <c r="F543" s="613"/>
      <c r="G543" s="614"/>
    </row>
    <row r="544" spans="1:7" s="612" customFormat="1">
      <c r="A544" s="590" t="s">
        <v>2871</v>
      </c>
      <c r="B544" s="627" t="s">
        <v>2872</v>
      </c>
      <c r="C544" s="613"/>
      <c r="D544" s="613"/>
      <c r="E544" s="613"/>
      <c r="F544" s="613"/>
      <c r="G544" s="614"/>
    </row>
    <row r="545" spans="1:7" s="612" customFormat="1">
      <c r="A545" s="590" t="s">
        <v>2873</v>
      </c>
      <c r="B545" s="627" t="s">
        <v>2874</v>
      </c>
      <c r="C545" s="613"/>
      <c r="D545" s="613"/>
      <c r="E545" s="613"/>
      <c r="F545" s="613"/>
      <c r="G545" s="614"/>
    </row>
    <row r="546" spans="1:7" s="612" customFormat="1">
      <c r="A546" s="590" t="s">
        <v>2875</v>
      </c>
      <c r="B546" s="627" t="s">
        <v>2876</v>
      </c>
      <c r="C546" s="613"/>
      <c r="D546" s="613"/>
      <c r="E546" s="613"/>
      <c r="F546" s="613"/>
      <c r="G546" s="614"/>
    </row>
    <row r="547" spans="1:7" s="612" customFormat="1">
      <c r="A547" s="590" t="s">
        <v>2877</v>
      </c>
      <c r="B547" s="627" t="s">
        <v>2878</v>
      </c>
      <c r="C547" s="613"/>
      <c r="D547" s="613"/>
      <c r="E547" s="613"/>
      <c r="F547" s="613"/>
      <c r="G547" s="614"/>
    </row>
    <row r="548" spans="1:7" s="612" customFormat="1">
      <c r="A548" s="590" t="s">
        <v>2879</v>
      </c>
      <c r="B548" s="627" t="s">
        <v>2880</v>
      </c>
      <c r="C548" s="613"/>
      <c r="D548" s="613"/>
      <c r="E548" s="613"/>
      <c r="F548" s="613"/>
      <c r="G548" s="614"/>
    </row>
    <row r="549" spans="1:7" s="612" customFormat="1">
      <c r="A549" s="590" t="s">
        <v>2881</v>
      </c>
      <c r="B549" s="627" t="s">
        <v>2882</v>
      </c>
      <c r="C549" s="613"/>
      <c r="D549" s="613"/>
      <c r="E549" s="613"/>
      <c r="F549" s="613"/>
      <c r="G549" s="614"/>
    </row>
    <row r="550" spans="1:7" s="612" customFormat="1">
      <c r="A550" s="590" t="s">
        <v>2883</v>
      </c>
      <c r="B550" s="627" t="s">
        <v>2884</v>
      </c>
      <c r="C550" s="613"/>
      <c r="D550" s="613"/>
      <c r="E550" s="613"/>
      <c r="F550" s="613"/>
      <c r="G550" s="614"/>
    </row>
    <row r="551" spans="1:7" s="612" customFormat="1">
      <c r="A551" s="590" t="s">
        <v>2885</v>
      </c>
      <c r="B551" s="627" t="s">
        <v>2886</v>
      </c>
      <c r="C551" s="613"/>
      <c r="D551" s="613"/>
      <c r="E551" s="613"/>
      <c r="F551" s="613"/>
      <c r="G551" s="614"/>
    </row>
    <row r="552" spans="1:7" s="612" customFormat="1">
      <c r="A552" s="590" t="s">
        <v>2887</v>
      </c>
      <c r="B552" s="627" t="s">
        <v>2888</v>
      </c>
      <c r="C552" s="613"/>
      <c r="D552" s="613"/>
      <c r="E552" s="613"/>
      <c r="F552" s="613"/>
      <c r="G552" s="614"/>
    </row>
    <row r="553" spans="1:7" s="612" customFormat="1">
      <c r="A553" s="590" t="s">
        <v>2889</v>
      </c>
      <c r="B553" s="627" t="s">
        <v>2890</v>
      </c>
      <c r="C553" s="613"/>
      <c r="D553" s="613"/>
      <c r="E553" s="613"/>
      <c r="F553" s="613"/>
      <c r="G553" s="614"/>
    </row>
    <row r="554" spans="1:7" s="612" customFormat="1">
      <c r="A554" s="590" t="s">
        <v>2891</v>
      </c>
      <c r="B554" s="627" t="s">
        <v>2892</v>
      </c>
      <c r="C554" s="613"/>
      <c r="D554" s="613"/>
      <c r="E554" s="613"/>
      <c r="F554" s="613"/>
      <c r="G554" s="614"/>
    </row>
    <row r="555" spans="1:7" s="612" customFormat="1">
      <c r="A555" s="590" t="s">
        <v>2893</v>
      </c>
      <c r="B555" s="627" t="s">
        <v>2894</v>
      </c>
      <c r="C555" s="613"/>
      <c r="D555" s="613"/>
      <c r="E555" s="613"/>
      <c r="F555" s="613"/>
      <c r="G555" s="614"/>
    </row>
    <row r="556" spans="1:7" s="612" customFormat="1">
      <c r="A556" s="594" t="s">
        <v>3471</v>
      </c>
      <c r="B556" s="627" t="s">
        <v>3472</v>
      </c>
      <c r="C556" s="613"/>
      <c r="D556" s="613"/>
      <c r="E556" s="613"/>
      <c r="F556" s="613"/>
      <c r="G556" s="614"/>
    </row>
    <row r="557" spans="1:7" s="612" customFormat="1">
      <c r="A557" s="590" t="s">
        <v>2895</v>
      </c>
      <c r="B557" s="627" t="s">
        <v>2896</v>
      </c>
      <c r="C557" s="613"/>
      <c r="D557" s="613"/>
      <c r="E557" s="613"/>
      <c r="F557" s="613"/>
      <c r="G557" s="614"/>
    </row>
    <row r="558" spans="1:7" s="612" customFormat="1">
      <c r="A558" s="590" t="s">
        <v>2897</v>
      </c>
      <c r="B558" s="627" t="s">
        <v>2898</v>
      </c>
      <c r="C558" s="613"/>
      <c r="D558" s="613"/>
      <c r="E558" s="613"/>
      <c r="F558" s="613"/>
      <c r="G558" s="614"/>
    </row>
    <row r="559" spans="1:7" s="612" customFormat="1">
      <c r="A559" s="594" t="s">
        <v>3473</v>
      </c>
      <c r="B559" s="627" t="s">
        <v>3474</v>
      </c>
      <c r="C559" s="613"/>
      <c r="D559" s="613"/>
      <c r="E559" s="613"/>
      <c r="F559" s="613"/>
      <c r="G559" s="614"/>
    </row>
    <row r="560" spans="1:7" s="612" customFormat="1">
      <c r="A560" s="590" t="s">
        <v>2899</v>
      </c>
      <c r="B560" s="627" t="s">
        <v>2900</v>
      </c>
      <c r="C560" s="613"/>
      <c r="D560" s="613"/>
      <c r="E560" s="613"/>
      <c r="F560" s="613"/>
      <c r="G560" s="614"/>
    </row>
    <row r="561" spans="1:7" s="612" customFormat="1">
      <c r="A561" s="590" t="s">
        <v>2901</v>
      </c>
      <c r="B561" s="627" t="s">
        <v>2902</v>
      </c>
      <c r="C561" s="613"/>
      <c r="D561" s="613"/>
      <c r="E561" s="613"/>
      <c r="F561" s="613"/>
      <c r="G561" s="614"/>
    </row>
    <row r="562" spans="1:7" s="612" customFormat="1">
      <c r="A562" s="590" t="s">
        <v>2903</v>
      </c>
      <c r="B562" s="627" t="s">
        <v>2904</v>
      </c>
      <c r="C562" s="613"/>
      <c r="D562" s="613"/>
      <c r="E562" s="613"/>
      <c r="F562" s="613"/>
      <c r="G562" s="614"/>
    </row>
    <row r="563" spans="1:7" s="612" customFormat="1">
      <c r="A563" s="590" t="s">
        <v>2905</v>
      </c>
      <c r="B563" s="627" t="s">
        <v>2906</v>
      </c>
      <c r="C563" s="613"/>
      <c r="D563" s="613"/>
      <c r="E563" s="613"/>
      <c r="F563" s="613"/>
      <c r="G563" s="614"/>
    </row>
    <row r="564" spans="1:7" s="612" customFormat="1">
      <c r="A564" s="590" t="s">
        <v>2907</v>
      </c>
      <c r="B564" s="627" t="s">
        <v>2908</v>
      </c>
      <c r="C564" s="613"/>
      <c r="D564" s="613"/>
      <c r="E564" s="613"/>
      <c r="F564" s="613"/>
      <c r="G564" s="614"/>
    </row>
    <row r="565" spans="1:7" s="612" customFormat="1">
      <c r="A565" s="590" t="s">
        <v>2909</v>
      </c>
      <c r="B565" s="627" t="s">
        <v>2910</v>
      </c>
      <c r="C565" s="613"/>
      <c r="D565" s="613"/>
      <c r="E565" s="613"/>
      <c r="F565" s="613"/>
      <c r="G565" s="614"/>
    </row>
    <row r="566" spans="1:7" s="612" customFormat="1">
      <c r="A566" s="590" t="s">
        <v>2911</v>
      </c>
      <c r="B566" s="627" t="s">
        <v>2912</v>
      </c>
      <c r="C566" s="613"/>
      <c r="D566" s="613"/>
      <c r="E566" s="613"/>
      <c r="F566" s="613"/>
      <c r="G566" s="614"/>
    </row>
    <row r="567" spans="1:7" s="612" customFormat="1">
      <c r="A567" s="590" t="s">
        <v>2913</v>
      </c>
      <c r="B567" s="627" t="s">
        <v>2914</v>
      </c>
      <c r="C567" s="613"/>
      <c r="D567" s="613"/>
      <c r="E567" s="613"/>
      <c r="F567" s="613"/>
      <c r="G567" s="614"/>
    </row>
    <row r="568" spans="1:7" s="612" customFormat="1">
      <c r="A568" s="590" t="s">
        <v>3040</v>
      </c>
      <c r="B568" s="627" t="s">
        <v>3041</v>
      </c>
      <c r="C568" s="613"/>
      <c r="D568" s="613"/>
      <c r="E568" s="613"/>
      <c r="F568" s="613"/>
      <c r="G568" s="614"/>
    </row>
    <row r="569" spans="1:7" s="612" customFormat="1">
      <c r="A569" s="590" t="s">
        <v>2915</v>
      </c>
      <c r="B569" s="627" t="s">
        <v>2916</v>
      </c>
      <c r="C569" s="613"/>
      <c r="D569" s="613"/>
      <c r="E569" s="613"/>
      <c r="F569" s="613"/>
      <c r="G569" s="614"/>
    </row>
    <row r="570" spans="1:7" s="612" customFormat="1" ht="15">
      <c r="A570" s="592" t="s">
        <v>2917</v>
      </c>
      <c r="B570" s="630" t="s">
        <v>2918</v>
      </c>
      <c r="C570" s="613"/>
      <c r="D570" s="613"/>
      <c r="E570" s="613"/>
      <c r="F570" s="613"/>
      <c r="G570" s="614"/>
    </row>
    <row r="571" spans="1:7" s="612" customFormat="1">
      <c r="A571" s="593" t="s">
        <v>2919</v>
      </c>
      <c r="B571" s="631" t="s">
        <v>2920</v>
      </c>
      <c r="C571" s="613"/>
      <c r="D571" s="613"/>
      <c r="E571" s="613"/>
      <c r="F571" s="613"/>
      <c r="G571" s="614"/>
    </row>
    <row r="572" spans="1:7" s="612" customFormat="1">
      <c r="A572" s="593" t="s">
        <v>2921</v>
      </c>
      <c r="B572" s="631" t="s">
        <v>2922</v>
      </c>
      <c r="C572" s="613"/>
      <c r="D572" s="613"/>
      <c r="E572" s="613"/>
      <c r="F572" s="613"/>
      <c r="G572" s="614"/>
    </row>
    <row r="573" spans="1:7" s="612" customFormat="1">
      <c r="A573" s="590" t="s">
        <v>3042</v>
      </c>
      <c r="B573" s="627" t="s">
        <v>3043</v>
      </c>
      <c r="C573" s="613"/>
      <c r="D573" s="613"/>
      <c r="E573" s="613"/>
      <c r="F573" s="613"/>
      <c r="G573" s="614"/>
    </row>
    <row r="574" spans="1:7" s="612" customFormat="1">
      <c r="A574" s="590" t="s">
        <v>3044</v>
      </c>
      <c r="B574" s="627" t="s">
        <v>3045</v>
      </c>
      <c r="C574" s="613"/>
      <c r="D574" s="613"/>
      <c r="E574" s="613"/>
      <c r="F574" s="613"/>
      <c r="G574" s="614"/>
    </row>
    <row r="575" spans="1:7" s="612" customFormat="1">
      <c r="A575" s="590" t="s">
        <v>2925</v>
      </c>
      <c r="B575" s="627" t="s">
        <v>2926</v>
      </c>
      <c r="C575" s="613"/>
      <c r="D575" s="613"/>
      <c r="E575" s="613"/>
      <c r="F575" s="613"/>
      <c r="G575" s="614"/>
    </row>
    <row r="576" spans="1:7" s="612" customFormat="1">
      <c r="A576" s="590" t="s">
        <v>2927</v>
      </c>
      <c r="B576" s="627" t="s">
        <v>2928</v>
      </c>
      <c r="C576" s="613"/>
      <c r="D576" s="613"/>
      <c r="E576" s="613"/>
      <c r="F576" s="613"/>
      <c r="G576" s="614"/>
    </row>
    <row r="577" spans="1:7" s="612" customFormat="1">
      <c r="A577" s="590" t="s">
        <v>2929</v>
      </c>
      <c r="B577" s="627" t="s">
        <v>2930</v>
      </c>
      <c r="C577" s="613"/>
      <c r="D577" s="613"/>
      <c r="E577" s="613"/>
      <c r="F577" s="613"/>
      <c r="G577" s="614"/>
    </row>
    <row r="578" spans="1:7" s="612" customFormat="1">
      <c r="A578" s="590" t="s">
        <v>2931</v>
      </c>
      <c r="B578" s="627" t="s">
        <v>2932</v>
      </c>
      <c r="C578" s="613"/>
      <c r="D578" s="613"/>
      <c r="E578" s="613"/>
      <c r="F578" s="613"/>
      <c r="G578" s="614"/>
    </row>
    <row r="579" spans="1:7" s="612" customFormat="1">
      <c r="A579" s="590" t="s">
        <v>2933</v>
      </c>
      <c r="B579" s="627" t="s">
        <v>2934</v>
      </c>
      <c r="C579" s="613"/>
      <c r="D579" s="613"/>
      <c r="E579" s="613"/>
      <c r="F579" s="613"/>
      <c r="G579" s="614"/>
    </row>
    <row r="580" spans="1:7" s="612" customFormat="1">
      <c r="A580" s="590" t="s">
        <v>2935</v>
      </c>
      <c r="B580" s="627" t="s">
        <v>2936</v>
      </c>
      <c r="C580" s="613"/>
      <c r="D580" s="613"/>
      <c r="E580" s="613"/>
      <c r="F580" s="613"/>
      <c r="G580" s="614"/>
    </row>
    <row r="581" spans="1:7" s="612" customFormat="1">
      <c r="A581" s="590" t="s">
        <v>2937</v>
      </c>
      <c r="B581" s="627" t="s">
        <v>2938</v>
      </c>
      <c r="C581" s="613"/>
      <c r="D581" s="613"/>
      <c r="E581" s="613"/>
      <c r="F581" s="613"/>
      <c r="G581" s="614"/>
    </row>
    <row r="582" spans="1:7" s="612" customFormat="1">
      <c r="A582" s="590" t="s">
        <v>2939</v>
      </c>
      <c r="B582" s="627" t="s">
        <v>2940</v>
      </c>
      <c r="C582" s="613"/>
      <c r="D582" s="613"/>
      <c r="E582" s="613"/>
      <c r="F582" s="613"/>
      <c r="G582" s="614"/>
    </row>
    <row r="583" spans="1:7" s="612" customFormat="1">
      <c r="A583" s="590" t="s">
        <v>2941</v>
      </c>
      <c r="B583" s="627" t="s">
        <v>2942</v>
      </c>
      <c r="C583" s="613"/>
      <c r="D583" s="613"/>
      <c r="E583" s="613"/>
      <c r="F583" s="613"/>
      <c r="G583" s="614"/>
    </row>
    <row r="584" spans="1:7" s="612" customFormat="1">
      <c r="A584" s="590" t="s">
        <v>2943</v>
      </c>
      <c r="B584" s="627" t="s">
        <v>2944</v>
      </c>
      <c r="C584" s="613"/>
      <c r="D584" s="613"/>
      <c r="E584" s="613"/>
      <c r="F584" s="613"/>
      <c r="G584" s="614"/>
    </row>
    <row r="585" spans="1:7" s="612" customFormat="1">
      <c r="A585" s="590" t="s">
        <v>2945</v>
      </c>
      <c r="B585" s="627" t="s">
        <v>2946</v>
      </c>
      <c r="C585" s="613"/>
      <c r="D585" s="613"/>
      <c r="E585" s="613"/>
      <c r="F585" s="613"/>
      <c r="G585" s="614"/>
    </row>
    <row r="586" spans="1:7" s="612" customFormat="1">
      <c r="A586" s="590" t="s">
        <v>2947</v>
      </c>
      <c r="B586" s="627" t="s">
        <v>2948</v>
      </c>
      <c r="C586" s="613"/>
      <c r="D586" s="613"/>
      <c r="E586" s="613"/>
      <c r="F586" s="613"/>
      <c r="G586" s="614"/>
    </row>
    <row r="587" spans="1:7" s="612" customFormat="1">
      <c r="A587" s="590" t="s">
        <v>2949</v>
      </c>
      <c r="B587" s="627" t="s">
        <v>2950</v>
      </c>
      <c r="C587" s="613"/>
      <c r="D587" s="613"/>
      <c r="E587" s="613"/>
      <c r="F587" s="613"/>
      <c r="G587" s="614"/>
    </row>
    <row r="588" spans="1:7" s="612" customFormat="1">
      <c r="A588" s="590" t="s">
        <v>2951</v>
      </c>
      <c r="B588" s="627" t="s">
        <v>2952</v>
      </c>
      <c r="C588" s="613"/>
      <c r="D588" s="613"/>
      <c r="E588" s="613"/>
      <c r="F588" s="613"/>
      <c r="G588" s="614"/>
    </row>
    <row r="589" spans="1:7" s="612" customFormat="1">
      <c r="A589" s="590" t="s">
        <v>2953</v>
      </c>
      <c r="B589" s="627" t="s">
        <v>2954</v>
      </c>
      <c r="C589" s="613"/>
      <c r="D589" s="613"/>
      <c r="E589" s="613"/>
      <c r="F589" s="613"/>
      <c r="G589" s="614"/>
    </row>
    <row r="590" spans="1:7" s="612" customFormat="1">
      <c r="A590" s="590" t="s">
        <v>2955</v>
      </c>
      <c r="B590" s="627" t="s">
        <v>2956</v>
      </c>
      <c r="C590" s="613"/>
      <c r="D590" s="613"/>
      <c r="E590" s="613"/>
      <c r="F590" s="613"/>
      <c r="G590" s="614"/>
    </row>
    <row r="591" spans="1:7" s="612" customFormat="1">
      <c r="A591" s="590" t="s">
        <v>2957</v>
      </c>
      <c r="B591" s="627" t="s">
        <v>2958</v>
      </c>
      <c r="C591" s="613"/>
      <c r="D591" s="613"/>
      <c r="E591" s="613"/>
      <c r="F591" s="613"/>
      <c r="G591" s="614"/>
    </row>
    <row r="592" spans="1:7" s="612" customFormat="1">
      <c r="A592" s="590" t="s">
        <v>2959</v>
      </c>
      <c r="B592" s="627" t="s">
        <v>2960</v>
      </c>
      <c r="C592" s="613"/>
      <c r="D592" s="613"/>
      <c r="E592" s="613"/>
      <c r="F592" s="613"/>
      <c r="G592" s="614"/>
    </row>
    <row r="593" spans="1:7" s="612" customFormat="1">
      <c r="A593" s="590" t="s">
        <v>3046</v>
      </c>
      <c r="B593" s="627" t="s">
        <v>3047</v>
      </c>
      <c r="C593" s="613"/>
      <c r="D593" s="613"/>
      <c r="E593" s="613"/>
      <c r="F593" s="613"/>
      <c r="G593" s="614"/>
    </row>
    <row r="594" spans="1:7" s="612" customFormat="1">
      <c r="A594" s="590" t="s">
        <v>2961</v>
      </c>
      <c r="B594" s="627" t="s">
        <v>2962</v>
      </c>
      <c r="C594" s="613"/>
      <c r="D594" s="613"/>
      <c r="E594" s="613"/>
      <c r="F594" s="613"/>
      <c r="G594" s="614"/>
    </row>
    <row r="595" spans="1:7" s="612" customFormat="1">
      <c r="A595" s="590" t="s">
        <v>2963</v>
      </c>
      <c r="B595" s="627" t="s">
        <v>2964</v>
      </c>
      <c r="C595" s="613"/>
      <c r="D595" s="613"/>
      <c r="E595" s="613"/>
      <c r="F595" s="613"/>
      <c r="G595" s="614"/>
    </row>
    <row r="596" spans="1:7" s="612" customFormat="1">
      <c r="A596" s="590" t="s">
        <v>2965</v>
      </c>
      <c r="B596" s="627" t="s">
        <v>2966</v>
      </c>
      <c r="C596" s="613"/>
      <c r="D596" s="613"/>
      <c r="E596" s="613"/>
      <c r="F596" s="613"/>
      <c r="G596" s="614"/>
    </row>
    <row r="597" spans="1:7" s="612" customFormat="1">
      <c r="A597" s="590" t="s">
        <v>2967</v>
      </c>
      <c r="B597" s="627" t="s">
        <v>2968</v>
      </c>
      <c r="C597" s="613"/>
      <c r="D597" s="613"/>
      <c r="E597" s="613"/>
      <c r="F597" s="613"/>
      <c r="G597" s="614"/>
    </row>
    <row r="598" spans="1:7" s="612" customFormat="1">
      <c r="A598" s="590" t="s">
        <v>2969</v>
      </c>
      <c r="B598" s="627" t="s">
        <v>2970</v>
      </c>
      <c r="C598" s="613"/>
      <c r="D598" s="613"/>
      <c r="E598" s="613"/>
      <c r="F598" s="613"/>
      <c r="G598" s="614"/>
    </row>
    <row r="599" spans="1:7" s="612" customFormat="1">
      <c r="A599" s="594" t="s">
        <v>3475</v>
      </c>
      <c r="B599" s="627" t="s">
        <v>3476</v>
      </c>
      <c r="C599" s="613"/>
      <c r="D599" s="613"/>
      <c r="E599" s="613"/>
      <c r="F599" s="613"/>
      <c r="G599" s="614"/>
    </row>
    <row r="600" spans="1:7" s="612" customFormat="1" ht="15">
      <c r="A600" s="590" t="s">
        <v>2971</v>
      </c>
      <c r="B600" s="627" t="s">
        <v>2972</v>
      </c>
      <c r="C600" s="607"/>
      <c r="D600" s="607"/>
      <c r="E600" s="607"/>
      <c r="F600" s="607"/>
      <c r="G600" s="608"/>
    </row>
    <row r="601" spans="1:7" s="612" customFormat="1">
      <c r="A601" s="590" t="s">
        <v>2973</v>
      </c>
      <c r="B601" s="627" t="s">
        <v>2974</v>
      </c>
      <c r="C601" s="619"/>
      <c r="D601" s="619"/>
      <c r="E601" s="619"/>
      <c r="F601" s="619"/>
      <c r="G601" s="620"/>
    </row>
    <row r="602" spans="1:7" s="612" customFormat="1">
      <c r="A602" s="590" t="s">
        <v>2975</v>
      </c>
      <c r="B602" s="627" t="s">
        <v>2976</v>
      </c>
      <c r="C602" s="619"/>
      <c r="D602" s="619"/>
      <c r="E602" s="619"/>
      <c r="F602" s="619"/>
      <c r="G602" s="620"/>
    </row>
    <row r="603" spans="1:7" s="612" customFormat="1" ht="15">
      <c r="A603" s="590" t="s">
        <v>2977</v>
      </c>
      <c r="B603" s="627" t="s">
        <v>2978</v>
      </c>
      <c r="C603" s="607"/>
      <c r="D603" s="607"/>
      <c r="E603" s="607"/>
      <c r="F603" s="607"/>
      <c r="G603" s="608"/>
    </row>
    <row r="604" spans="1:7" s="612" customFormat="1">
      <c r="A604" s="590" t="s">
        <v>2979</v>
      </c>
      <c r="B604" s="627" t="s">
        <v>2980</v>
      </c>
      <c r="C604" s="613"/>
      <c r="D604" s="613"/>
      <c r="E604" s="613"/>
      <c r="F604" s="613"/>
      <c r="G604" s="614"/>
    </row>
    <row r="605" spans="1:7" s="612" customFormat="1">
      <c r="A605" s="594" t="s">
        <v>3477</v>
      </c>
      <c r="B605" s="627" t="s">
        <v>3478</v>
      </c>
      <c r="C605" s="613"/>
      <c r="D605" s="613"/>
      <c r="E605" s="613"/>
      <c r="F605" s="613"/>
      <c r="G605" s="614"/>
    </row>
    <row r="606" spans="1:7" s="612" customFormat="1">
      <c r="A606" s="590" t="s">
        <v>2981</v>
      </c>
      <c r="B606" s="627" t="s">
        <v>2982</v>
      </c>
      <c r="C606" s="613"/>
      <c r="D606" s="613"/>
      <c r="E606" s="613"/>
      <c r="F606" s="613"/>
      <c r="G606" s="614"/>
    </row>
    <row r="607" spans="1:7" s="612" customFormat="1">
      <c r="A607" s="590" t="s">
        <v>2983</v>
      </c>
      <c r="B607" s="627" t="s">
        <v>2984</v>
      </c>
      <c r="C607" s="613"/>
      <c r="D607" s="613"/>
      <c r="E607" s="613"/>
      <c r="F607" s="613"/>
      <c r="G607" s="614"/>
    </row>
    <row r="608" spans="1:7" s="612" customFormat="1">
      <c r="A608" s="590" t="s">
        <v>2985</v>
      </c>
      <c r="B608" s="627" t="s">
        <v>2986</v>
      </c>
      <c r="C608" s="613"/>
      <c r="D608" s="613"/>
      <c r="E608" s="613"/>
      <c r="F608" s="613"/>
      <c r="G608" s="614"/>
    </row>
    <row r="609" spans="1:7" s="612" customFormat="1">
      <c r="A609" s="590" t="s">
        <v>2987</v>
      </c>
      <c r="B609" s="627" t="s">
        <v>2988</v>
      </c>
      <c r="C609" s="613"/>
      <c r="D609" s="613"/>
      <c r="E609" s="613"/>
      <c r="F609" s="613"/>
      <c r="G609" s="614"/>
    </row>
    <row r="610" spans="1:7" s="612" customFormat="1">
      <c r="A610" s="590" t="s">
        <v>2989</v>
      </c>
      <c r="B610" s="627" t="s">
        <v>2990</v>
      </c>
      <c r="C610" s="613"/>
      <c r="D610" s="613"/>
      <c r="E610" s="613"/>
      <c r="F610" s="613"/>
      <c r="G610" s="614"/>
    </row>
    <row r="611" spans="1:7" s="612" customFormat="1">
      <c r="A611" s="590" t="s">
        <v>2991</v>
      </c>
      <c r="B611" s="627" t="s">
        <v>2992</v>
      </c>
      <c r="C611" s="613"/>
      <c r="D611" s="613"/>
      <c r="E611" s="613"/>
      <c r="F611" s="613"/>
      <c r="G611" s="614"/>
    </row>
    <row r="612" spans="1:7" s="612" customFormat="1">
      <c r="A612" s="590" t="s">
        <v>2993</v>
      </c>
      <c r="B612" s="627" t="s">
        <v>2994</v>
      </c>
      <c r="C612" s="613"/>
      <c r="D612" s="613"/>
      <c r="E612" s="613"/>
      <c r="F612" s="613"/>
      <c r="G612" s="614"/>
    </row>
    <row r="613" spans="1:7" s="612" customFormat="1">
      <c r="A613" s="590" t="s">
        <v>2995</v>
      </c>
      <c r="B613" s="627" t="s">
        <v>2996</v>
      </c>
      <c r="C613" s="613"/>
      <c r="D613" s="613"/>
      <c r="E613" s="613"/>
      <c r="F613" s="613"/>
      <c r="G613" s="614"/>
    </row>
    <row r="614" spans="1:7" s="612" customFormat="1">
      <c r="A614" s="590" t="s">
        <v>2997</v>
      </c>
      <c r="B614" s="627" t="s">
        <v>2998</v>
      </c>
      <c r="C614" s="613"/>
      <c r="D614" s="613"/>
      <c r="E614" s="613"/>
      <c r="F614" s="613"/>
      <c r="G614" s="614"/>
    </row>
    <row r="615" spans="1:7" s="612" customFormat="1">
      <c r="A615" s="590" t="s">
        <v>2999</v>
      </c>
      <c r="B615" s="627" t="s">
        <v>3000</v>
      </c>
      <c r="C615" s="613"/>
      <c r="D615" s="613"/>
      <c r="E615" s="613"/>
      <c r="F615" s="613"/>
      <c r="G615" s="614"/>
    </row>
    <row r="616" spans="1:7" s="612" customFormat="1">
      <c r="A616" s="590" t="s">
        <v>3001</v>
      </c>
      <c r="B616" s="627" t="s">
        <v>3002</v>
      </c>
      <c r="C616" s="613"/>
      <c r="D616" s="613"/>
      <c r="E616" s="613"/>
      <c r="F616" s="613"/>
      <c r="G616" s="614"/>
    </row>
    <row r="617" spans="1:7" s="612" customFormat="1">
      <c r="A617" s="590" t="s">
        <v>3003</v>
      </c>
      <c r="B617" s="627" t="s">
        <v>3004</v>
      </c>
      <c r="C617" s="613"/>
      <c r="D617" s="613"/>
      <c r="E617" s="613"/>
      <c r="F617" s="613"/>
      <c r="G617" s="614"/>
    </row>
    <row r="618" spans="1:7" s="612" customFormat="1">
      <c r="A618" s="590" t="s">
        <v>3005</v>
      </c>
      <c r="B618" s="627" t="s">
        <v>3006</v>
      </c>
      <c r="C618" s="613"/>
      <c r="D618" s="613"/>
      <c r="E618" s="613"/>
      <c r="F618" s="613"/>
      <c r="G618" s="614"/>
    </row>
    <row r="619" spans="1:7" s="612" customFormat="1">
      <c r="A619" s="590" t="s">
        <v>3007</v>
      </c>
      <c r="B619" s="627" t="s">
        <v>3008</v>
      </c>
      <c r="C619" s="613"/>
      <c r="D619" s="613"/>
      <c r="E619" s="613"/>
      <c r="F619" s="613"/>
      <c r="G619" s="614"/>
    </row>
    <row r="620" spans="1:7" s="612" customFormat="1">
      <c r="A620" s="590" t="s">
        <v>3009</v>
      </c>
      <c r="B620" s="627" t="s">
        <v>3010</v>
      </c>
      <c r="C620" s="613"/>
      <c r="D620" s="613"/>
      <c r="E620" s="613"/>
      <c r="F620" s="613"/>
      <c r="G620" s="614"/>
    </row>
    <row r="621" spans="1:7" s="612" customFormat="1">
      <c r="A621" s="590" t="s">
        <v>3011</v>
      </c>
      <c r="B621" s="627" t="s">
        <v>3012</v>
      </c>
      <c r="C621" s="613"/>
      <c r="D621" s="613"/>
      <c r="E621" s="613"/>
      <c r="F621" s="613"/>
      <c r="G621" s="614"/>
    </row>
    <row r="622" spans="1:7" s="612" customFormat="1">
      <c r="A622" s="590" t="s">
        <v>3013</v>
      </c>
      <c r="B622" s="627" t="s">
        <v>3014</v>
      </c>
      <c r="C622" s="613"/>
      <c r="D622" s="613"/>
      <c r="E622" s="613"/>
      <c r="F622" s="613"/>
      <c r="G622" s="614"/>
    </row>
    <row r="623" spans="1:7" s="612" customFormat="1">
      <c r="A623" s="590" t="s">
        <v>3015</v>
      </c>
      <c r="B623" s="627" t="s">
        <v>3016</v>
      </c>
      <c r="C623" s="613"/>
      <c r="D623" s="613"/>
      <c r="E623" s="613"/>
      <c r="F623" s="613"/>
      <c r="G623" s="614"/>
    </row>
    <row r="624" spans="1:7" s="612" customFormat="1">
      <c r="A624" s="590" t="s">
        <v>3017</v>
      </c>
      <c r="B624" s="627" t="s">
        <v>3018</v>
      </c>
      <c r="C624" s="613"/>
      <c r="D624" s="613"/>
      <c r="E624" s="613"/>
      <c r="F624" s="613"/>
      <c r="G624" s="614"/>
    </row>
    <row r="625" spans="1:7" s="612" customFormat="1">
      <c r="A625" s="590" t="s">
        <v>3019</v>
      </c>
      <c r="B625" s="627" t="s">
        <v>3020</v>
      </c>
      <c r="C625" s="613"/>
      <c r="D625" s="613"/>
      <c r="E625" s="613"/>
      <c r="F625" s="613"/>
      <c r="G625" s="614"/>
    </row>
    <row r="626" spans="1:7" s="612" customFormat="1">
      <c r="A626" s="594" t="s">
        <v>3586</v>
      </c>
      <c r="B626" s="627" t="s">
        <v>3587</v>
      </c>
      <c r="C626" s="613"/>
      <c r="D626" s="613"/>
      <c r="E626" s="613"/>
      <c r="F626" s="613"/>
      <c r="G626" s="614"/>
    </row>
    <row r="627" spans="1:7" s="612" customFormat="1">
      <c r="A627" s="590" t="s">
        <v>3021</v>
      </c>
      <c r="B627" s="627" t="s">
        <v>3022</v>
      </c>
      <c r="C627" s="613"/>
      <c r="D627" s="613"/>
      <c r="E627" s="613"/>
      <c r="F627" s="613"/>
      <c r="G627" s="614"/>
    </row>
    <row r="628" spans="1:7" s="612" customFormat="1">
      <c r="A628" s="594" t="s">
        <v>3479</v>
      </c>
      <c r="B628" s="627" t="s">
        <v>3480</v>
      </c>
      <c r="C628" s="613"/>
      <c r="D628" s="613"/>
      <c r="E628" s="613"/>
      <c r="F628" s="613"/>
      <c r="G628" s="614"/>
    </row>
    <row r="629" spans="1:7" s="612" customFormat="1">
      <c r="A629" s="590" t="s">
        <v>3023</v>
      </c>
      <c r="B629" s="627" t="s">
        <v>3024</v>
      </c>
      <c r="C629" s="613"/>
      <c r="D629" s="613"/>
      <c r="E629" s="613"/>
      <c r="F629" s="613"/>
      <c r="G629" s="614"/>
    </row>
    <row r="630" spans="1:7" s="612" customFormat="1">
      <c r="A630" s="590" t="s">
        <v>3025</v>
      </c>
      <c r="B630" s="627" t="s">
        <v>3026</v>
      </c>
      <c r="C630" s="613"/>
      <c r="D630" s="613"/>
      <c r="E630" s="613"/>
      <c r="F630" s="613"/>
      <c r="G630" s="614"/>
    </row>
    <row r="631" spans="1:7" s="612" customFormat="1">
      <c r="A631" s="590" t="s">
        <v>3027</v>
      </c>
      <c r="B631" s="627" t="s">
        <v>3028</v>
      </c>
      <c r="C631" s="613"/>
      <c r="D631" s="613"/>
      <c r="E631" s="613"/>
      <c r="F631" s="613"/>
      <c r="G631" s="614"/>
    </row>
    <row r="632" spans="1:7" s="612" customFormat="1">
      <c r="A632" s="590" t="s">
        <v>3029</v>
      </c>
      <c r="B632" s="627" t="s">
        <v>3030</v>
      </c>
      <c r="C632" s="613"/>
      <c r="D632" s="613"/>
      <c r="E632" s="613"/>
      <c r="F632" s="613"/>
      <c r="G632" s="614"/>
    </row>
    <row r="633" spans="1:7" s="612" customFormat="1">
      <c r="A633" s="590" t="s">
        <v>3031</v>
      </c>
      <c r="B633" s="627" t="s">
        <v>3032</v>
      </c>
      <c r="C633" s="613"/>
      <c r="D633" s="613"/>
      <c r="E633" s="613"/>
      <c r="F633" s="613"/>
      <c r="G633" s="614"/>
    </row>
    <row r="634" spans="1:7" s="612" customFormat="1">
      <c r="A634" s="590" t="s">
        <v>3033</v>
      </c>
      <c r="B634" s="627" t="s">
        <v>3034</v>
      </c>
      <c r="C634" s="613"/>
      <c r="D634" s="613"/>
      <c r="E634" s="613"/>
      <c r="F634" s="613"/>
      <c r="G634" s="614"/>
    </row>
    <row r="635" spans="1:7" s="612" customFormat="1">
      <c r="A635" s="590" t="s">
        <v>3035</v>
      </c>
      <c r="B635" s="627" t="s">
        <v>3036</v>
      </c>
      <c r="C635" s="613"/>
      <c r="D635" s="613"/>
      <c r="E635" s="613"/>
      <c r="F635" s="613"/>
      <c r="G635" s="614"/>
    </row>
    <row r="636" spans="1:7" s="612" customFormat="1">
      <c r="A636" s="590" t="s">
        <v>3048</v>
      </c>
      <c r="B636" s="627" t="s">
        <v>3049</v>
      </c>
      <c r="C636" s="613"/>
      <c r="D636" s="613"/>
      <c r="E636" s="613"/>
      <c r="F636" s="613"/>
      <c r="G636" s="614"/>
    </row>
    <row r="637" spans="1:7" s="612" customFormat="1">
      <c r="A637" s="590" t="s">
        <v>3050</v>
      </c>
      <c r="B637" s="627" t="s">
        <v>3051</v>
      </c>
      <c r="C637" s="613"/>
      <c r="D637" s="613"/>
      <c r="E637" s="613"/>
      <c r="F637" s="613"/>
      <c r="G637" s="614"/>
    </row>
    <row r="638" spans="1:7" s="612" customFormat="1" ht="25.5">
      <c r="A638" s="590" t="s">
        <v>3052</v>
      </c>
      <c r="B638" s="590" t="s">
        <v>3053</v>
      </c>
      <c r="C638" s="613"/>
      <c r="D638" s="613"/>
      <c r="E638" s="613"/>
      <c r="F638" s="613"/>
      <c r="G638" s="614"/>
    </row>
    <row r="639" spans="1:7" s="612" customFormat="1">
      <c r="A639" s="594" t="s">
        <v>3588</v>
      </c>
      <c r="B639" s="627" t="s">
        <v>3589</v>
      </c>
      <c r="C639" s="613"/>
      <c r="D639" s="613"/>
      <c r="E639" s="613"/>
      <c r="F639" s="613"/>
      <c r="G639" s="614"/>
    </row>
    <row r="640" spans="1:7" s="612" customFormat="1">
      <c r="A640" s="590" t="s">
        <v>2636</v>
      </c>
      <c r="B640" s="627" t="s">
        <v>2637</v>
      </c>
      <c r="C640" s="613"/>
      <c r="D640" s="613"/>
      <c r="E640" s="613"/>
      <c r="F640" s="613"/>
      <c r="G640" s="614"/>
    </row>
    <row r="641" spans="1:7" s="612" customFormat="1">
      <c r="A641" s="590" t="s">
        <v>3054</v>
      </c>
      <c r="B641" s="627" t="s">
        <v>3055</v>
      </c>
      <c r="C641" s="613"/>
      <c r="D641" s="613"/>
      <c r="E641" s="613"/>
      <c r="F641" s="613"/>
      <c r="G641" s="614"/>
    </row>
    <row r="642" spans="1:7" s="612" customFormat="1">
      <c r="A642" s="590" t="s">
        <v>2638</v>
      </c>
      <c r="B642" s="627" t="s">
        <v>2639</v>
      </c>
      <c r="C642" s="613"/>
      <c r="D642" s="613"/>
      <c r="E642" s="613"/>
      <c r="F642" s="613"/>
      <c r="G642" s="614"/>
    </row>
    <row r="643" spans="1:7" s="612" customFormat="1">
      <c r="A643" s="590" t="s">
        <v>3056</v>
      </c>
      <c r="B643" s="627" t="s">
        <v>3057</v>
      </c>
      <c r="C643" s="613"/>
      <c r="D643" s="613"/>
      <c r="E643" s="613"/>
      <c r="F643" s="613"/>
      <c r="G643" s="614"/>
    </row>
    <row r="644" spans="1:7" s="612" customFormat="1">
      <c r="A644" s="590" t="s">
        <v>3058</v>
      </c>
      <c r="B644" s="627" t="s">
        <v>3059</v>
      </c>
      <c r="C644" s="613"/>
      <c r="D644" s="613"/>
      <c r="E644" s="613"/>
      <c r="F644" s="613"/>
      <c r="G644" s="614"/>
    </row>
    <row r="645" spans="1:7" s="612" customFormat="1">
      <c r="A645" s="590" t="s">
        <v>3060</v>
      </c>
      <c r="B645" s="627" t="s">
        <v>3061</v>
      </c>
      <c r="C645" s="613"/>
      <c r="D645" s="613"/>
      <c r="E645" s="613"/>
      <c r="F645" s="613"/>
      <c r="G645" s="614"/>
    </row>
    <row r="646" spans="1:7" s="612" customFormat="1">
      <c r="A646" s="590" t="s">
        <v>2640</v>
      </c>
      <c r="B646" s="627" t="s">
        <v>2641</v>
      </c>
      <c r="C646" s="613"/>
      <c r="D646" s="613"/>
      <c r="E646" s="613"/>
      <c r="F646" s="613"/>
      <c r="G646" s="614"/>
    </row>
    <row r="647" spans="1:7" s="612" customFormat="1">
      <c r="A647" s="590" t="s">
        <v>2642</v>
      </c>
      <c r="B647" s="627" t="s">
        <v>2643</v>
      </c>
      <c r="C647" s="613"/>
      <c r="D647" s="613"/>
      <c r="E647" s="613"/>
      <c r="F647" s="613"/>
      <c r="G647" s="614"/>
    </row>
    <row r="648" spans="1:7" s="612" customFormat="1">
      <c r="A648" s="590" t="s">
        <v>3062</v>
      </c>
      <c r="B648" s="627" t="s">
        <v>3063</v>
      </c>
      <c r="C648" s="613"/>
      <c r="D648" s="613"/>
      <c r="E648" s="613"/>
      <c r="F648" s="613"/>
      <c r="G648" s="614"/>
    </row>
    <row r="649" spans="1:7" s="612" customFormat="1">
      <c r="A649" s="590" t="s">
        <v>3064</v>
      </c>
      <c r="B649" s="627" t="s">
        <v>3065</v>
      </c>
      <c r="C649" s="613"/>
      <c r="D649" s="613"/>
      <c r="E649" s="613"/>
      <c r="F649" s="613"/>
      <c r="G649" s="614"/>
    </row>
    <row r="650" spans="1:7" s="612" customFormat="1">
      <c r="A650" s="590" t="s">
        <v>3066</v>
      </c>
      <c r="B650" s="627" t="s">
        <v>3067</v>
      </c>
      <c r="C650" s="613"/>
      <c r="D650" s="613"/>
      <c r="E650" s="613"/>
      <c r="F650" s="613"/>
      <c r="G650" s="614"/>
    </row>
    <row r="651" spans="1:7" s="612" customFormat="1">
      <c r="A651" s="590" t="s">
        <v>3068</v>
      </c>
      <c r="B651" s="627" t="s">
        <v>3069</v>
      </c>
      <c r="C651" s="613"/>
      <c r="D651" s="613"/>
      <c r="E651" s="613"/>
      <c r="F651" s="613"/>
      <c r="G651" s="614"/>
    </row>
    <row r="652" spans="1:7" s="612" customFormat="1">
      <c r="A652" s="590" t="s">
        <v>3070</v>
      </c>
      <c r="B652" s="627" t="s">
        <v>3071</v>
      </c>
      <c r="C652" s="613"/>
      <c r="D652" s="613"/>
      <c r="E652" s="613"/>
      <c r="F652" s="613"/>
      <c r="G652" s="614"/>
    </row>
    <row r="653" spans="1:7" s="612" customFormat="1">
      <c r="A653" s="590" t="s">
        <v>3072</v>
      </c>
      <c r="B653" s="627" t="s">
        <v>3073</v>
      </c>
      <c r="C653" s="613"/>
      <c r="D653" s="613"/>
      <c r="E653" s="613"/>
      <c r="F653" s="613"/>
      <c r="G653" s="614"/>
    </row>
    <row r="654" spans="1:7" s="612" customFormat="1">
      <c r="A654" s="594" t="s">
        <v>3590</v>
      </c>
      <c r="B654" s="627" t="s">
        <v>3591</v>
      </c>
      <c r="C654" s="613"/>
      <c r="D654" s="613"/>
      <c r="E654" s="613"/>
      <c r="F654" s="613"/>
      <c r="G654" s="614"/>
    </row>
    <row r="655" spans="1:7" s="612" customFormat="1">
      <c r="A655" s="590" t="s">
        <v>3074</v>
      </c>
      <c r="B655" s="627" t="s">
        <v>3075</v>
      </c>
      <c r="C655" s="613"/>
      <c r="D655" s="613"/>
      <c r="E655" s="613"/>
      <c r="F655" s="613"/>
      <c r="G655" s="614"/>
    </row>
    <row r="656" spans="1:7" s="612" customFormat="1">
      <c r="A656" s="590" t="s">
        <v>3076</v>
      </c>
      <c r="B656" s="627" t="s">
        <v>3077</v>
      </c>
      <c r="C656" s="613"/>
      <c r="D656" s="613"/>
      <c r="E656" s="613"/>
      <c r="F656" s="613"/>
      <c r="G656" s="614"/>
    </row>
    <row r="657" spans="1:7" s="612" customFormat="1">
      <c r="A657" s="590" t="s">
        <v>3078</v>
      </c>
      <c r="B657" s="627" t="s">
        <v>3079</v>
      </c>
      <c r="C657" s="613"/>
      <c r="D657" s="613"/>
      <c r="E657" s="613"/>
      <c r="F657" s="613"/>
      <c r="G657" s="614"/>
    </row>
    <row r="658" spans="1:7" s="612" customFormat="1">
      <c r="A658" s="590" t="s">
        <v>3080</v>
      </c>
      <c r="B658" s="627" t="s">
        <v>3081</v>
      </c>
      <c r="C658" s="613"/>
      <c r="D658" s="613"/>
      <c r="E658" s="613"/>
      <c r="F658" s="613"/>
      <c r="G658" s="614"/>
    </row>
    <row r="659" spans="1:7" s="612" customFormat="1">
      <c r="A659" s="590" t="s">
        <v>3082</v>
      </c>
      <c r="B659" s="627" t="s">
        <v>3083</v>
      </c>
      <c r="C659" s="613"/>
      <c r="D659" s="613"/>
      <c r="E659" s="613"/>
      <c r="F659" s="613"/>
      <c r="G659" s="614"/>
    </row>
    <row r="660" spans="1:7" s="612" customFormat="1">
      <c r="A660" s="590" t="s">
        <v>3084</v>
      </c>
      <c r="B660" s="627" t="s">
        <v>3085</v>
      </c>
      <c r="C660" s="613"/>
      <c r="D660" s="613"/>
      <c r="E660" s="613"/>
      <c r="F660" s="613"/>
      <c r="G660" s="614"/>
    </row>
    <row r="661" spans="1:7" s="612" customFormat="1">
      <c r="A661" s="590" t="s">
        <v>3086</v>
      </c>
      <c r="B661" s="627" t="s">
        <v>3087</v>
      </c>
      <c r="C661" s="613"/>
      <c r="D661" s="613"/>
      <c r="E661" s="613"/>
      <c r="F661" s="613"/>
      <c r="G661" s="614"/>
    </row>
    <row r="662" spans="1:7" s="612" customFormat="1">
      <c r="A662" s="590" t="s">
        <v>3088</v>
      </c>
      <c r="B662" s="627" t="s">
        <v>3089</v>
      </c>
      <c r="C662" s="613"/>
      <c r="D662" s="613"/>
      <c r="E662" s="613"/>
      <c r="F662" s="613"/>
      <c r="G662" s="614"/>
    </row>
    <row r="663" spans="1:7" s="612" customFormat="1">
      <c r="A663" s="590" t="s">
        <v>3090</v>
      </c>
      <c r="B663" s="627" t="s">
        <v>3091</v>
      </c>
      <c r="C663" s="613"/>
      <c r="D663" s="613"/>
      <c r="E663" s="613"/>
      <c r="F663" s="613"/>
      <c r="G663" s="614"/>
    </row>
    <row r="664" spans="1:7" s="612" customFormat="1">
      <c r="A664" s="590" t="s">
        <v>3092</v>
      </c>
      <c r="B664" s="627" t="s">
        <v>3093</v>
      </c>
      <c r="C664" s="613"/>
      <c r="D664" s="613"/>
      <c r="E664" s="613"/>
      <c r="F664" s="613"/>
      <c r="G664" s="614"/>
    </row>
    <row r="665" spans="1:7" s="612" customFormat="1">
      <c r="A665" s="590" t="s">
        <v>3094</v>
      </c>
      <c r="B665" s="627" t="s">
        <v>3095</v>
      </c>
      <c r="C665" s="613"/>
      <c r="D665" s="613"/>
      <c r="E665" s="613"/>
      <c r="F665" s="613"/>
      <c r="G665" s="614"/>
    </row>
    <row r="666" spans="1:7" s="612" customFormat="1">
      <c r="A666" s="590" t="s">
        <v>3096</v>
      </c>
      <c r="B666" s="627" t="s">
        <v>3097</v>
      </c>
      <c r="C666" s="613"/>
      <c r="D666" s="613"/>
      <c r="E666" s="613"/>
      <c r="F666" s="613"/>
      <c r="G666" s="614"/>
    </row>
    <row r="667" spans="1:7" s="612" customFormat="1">
      <c r="A667" s="590" t="s">
        <v>3098</v>
      </c>
      <c r="B667" s="627" t="s">
        <v>3099</v>
      </c>
      <c r="C667" s="613"/>
      <c r="D667" s="613"/>
      <c r="E667" s="613"/>
      <c r="F667" s="613"/>
      <c r="G667" s="614"/>
    </row>
    <row r="668" spans="1:7" s="612" customFormat="1">
      <c r="A668" s="590" t="s">
        <v>3100</v>
      </c>
      <c r="B668" s="627" t="s">
        <v>3101</v>
      </c>
      <c r="C668" s="613"/>
      <c r="D668" s="613"/>
      <c r="E668" s="613"/>
      <c r="F668" s="613"/>
      <c r="G668" s="614"/>
    </row>
    <row r="669" spans="1:7" s="612" customFormat="1">
      <c r="A669" s="590" t="s">
        <v>3102</v>
      </c>
      <c r="B669" s="627" t="s">
        <v>3103</v>
      </c>
      <c r="C669" s="613"/>
      <c r="D669" s="613"/>
      <c r="E669" s="613"/>
      <c r="F669" s="613"/>
      <c r="G669" s="614"/>
    </row>
    <row r="670" spans="1:7" s="612" customFormat="1">
      <c r="A670" s="590" t="s">
        <v>3104</v>
      </c>
      <c r="B670" s="627" t="s">
        <v>3105</v>
      </c>
      <c r="C670" s="613"/>
      <c r="D670" s="613"/>
      <c r="E670" s="613"/>
      <c r="F670" s="613"/>
      <c r="G670" s="614"/>
    </row>
    <row r="671" spans="1:7" s="612" customFormat="1">
      <c r="A671" s="590" t="s">
        <v>3106</v>
      </c>
      <c r="B671" s="627" t="s">
        <v>3107</v>
      </c>
      <c r="C671" s="613"/>
      <c r="D671" s="613"/>
      <c r="E671" s="613"/>
      <c r="F671" s="613"/>
      <c r="G671" s="614"/>
    </row>
    <row r="672" spans="1:7" s="612" customFormat="1">
      <c r="A672" s="590" t="s">
        <v>3108</v>
      </c>
      <c r="B672" s="627" t="s">
        <v>3109</v>
      </c>
      <c r="C672" s="613"/>
      <c r="D672" s="613"/>
      <c r="E672" s="613"/>
      <c r="F672" s="613"/>
      <c r="G672" s="614"/>
    </row>
    <row r="673" spans="1:7" s="612" customFormat="1">
      <c r="A673" s="590" t="s">
        <v>3110</v>
      </c>
      <c r="B673" s="627" t="s">
        <v>3111</v>
      </c>
      <c r="C673" s="613"/>
      <c r="D673" s="613"/>
      <c r="E673" s="613"/>
      <c r="F673" s="613"/>
      <c r="G673" s="614"/>
    </row>
    <row r="674" spans="1:7" s="612" customFormat="1">
      <c r="A674" s="590" t="s">
        <v>3112</v>
      </c>
      <c r="B674" s="627" t="s">
        <v>3113</v>
      </c>
      <c r="C674" s="613"/>
      <c r="D674" s="613"/>
      <c r="E674" s="613"/>
      <c r="F674" s="613"/>
      <c r="G674" s="614"/>
    </row>
    <row r="675" spans="1:7" s="612" customFormat="1">
      <c r="A675" s="590" t="s">
        <v>3114</v>
      </c>
      <c r="B675" s="627" t="s">
        <v>3115</v>
      </c>
      <c r="C675" s="613"/>
      <c r="D675" s="613"/>
      <c r="E675" s="613"/>
      <c r="F675" s="613"/>
      <c r="G675" s="614"/>
    </row>
    <row r="676" spans="1:7" s="612" customFormat="1">
      <c r="A676" s="590" t="s">
        <v>3116</v>
      </c>
      <c r="B676" s="627" t="s">
        <v>3117</v>
      </c>
      <c r="C676" s="613"/>
      <c r="D676" s="613"/>
      <c r="E676" s="613"/>
      <c r="F676" s="613"/>
      <c r="G676" s="614"/>
    </row>
    <row r="677" spans="1:7" s="612" customFormat="1">
      <c r="A677" s="590" t="s">
        <v>3118</v>
      </c>
      <c r="B677" s="627" t="s">
        <v>3119</v>
      </c>
      <c r="C677" s="613"/>
      <c r="D677" s="613"/>
      <c r="E677" s="613"/>
      <c r="F677" s="613"/>
      <c r="G677" s="614"/>
    </row>
    <row r="678" spans="1:7" s="612" customFormat="1">
      <c r="A678" s="590" t="s">
        <v>3120</v>
      </c>
      <c r="B678" s="627" t="s">
        <v>3121</v>
      </c>
      <c r="C678" s="613"/>
      <c r="D678" s="613"/>
      <c r="E678" s="613"/>
      <c r="F678" s="613"/>
      <c r="G678" s="614"/>
    </row>
    <row r="679" spans="1:7" s="612" customFormat="1">
      <c r="A679" s="590" t="s">
        <v>3122</v>
      </c>
      <c r="B679" s="627" t="s">
        <v>3123</v>
      </c>
      <c r="C679" s="613"/>
      <c r="D679" s="613"/>
      <c r="E679" s="613"/>
      <c r="F679" s="613"/>
      <c r="G679" s="614"/>
    </row>
    <row r="680" spans="1:7" s="612" customFormat="1">
      <c r="A680" s="590" t="s">
        <v>3124</v>
      </c>
      <c r="B680" s="627" t="s">
        <v>3125</v>
      </c>
      <c r="C680" s="613"/>
      <c r="D680" s="613"/>
      <c r="E680" s="613"/>
      <c r="F680" s="613"/>
      <c r="G680" s="614"/>
    </row>
    <row r="681" spans="1:7" s="612" customFormat="1">
      <c r="A681" s="590" t="s">
        <v>3126</v>
      </c>
      <c r="B681" s="627" t="s">
        <v>3127</v>
      </c>
      <c r="C681" s="613"/>
      <c r="D681" s="613"/>
      <c r="E681" s="613"/>
      <c r="F681" s="613"/>
      <c r="G681" s="614"/>
    </row>
    <row r="682" spans="1:7" s="612" customFormat="1">
      <c r="A682" s="590" t="s">
        <v>3128</v>
      </c>
      <c r="B682" s="627" t="s">
        <v>3129</v>
      </c>
      <c r="C682" s="613"/>
      <c r="D682" s="613"/>
      <c r="E682" s="613"/>
      <c r="F682" s="613"/>
      <c r="G682" s="614"/>
    </row>
    <row r="683" spans="1:7" s="612" customFormat="1">
      <c r="A683" s="590" t="s">
        <v>3130</v>
      </c>
      <c r="B683" s="627" t="s">
        <v>3131</v>
      </c>
      <c r="C683" s="613"/>
      <c r="D683" s="613"/>
      <c r="E683" s="613"/>
      <c r="F683" s="613"/>
      <c r="G683" s="614"/>
    </row>
    <row r="684" spans="1:7" s="612" customFormat="1">
      <c r="A684" s="594" t="s">
        <v>3592</v>
      </c>
      <c r="B684" s="627" t="s">
        <v>3593</v>
      </c>
      <c r="C684" s="613"/>
      <c r="D684" s="613"/>
      <c r="E684" s="613"/>
      <c r="F684" s="613"/>
      <c r="G684" s="614"/>
    </row>
    <row r="685" spans="1:7" s="612" customFormat="1">
      <c r="A685" s="590" t="s">
        <v>3132</v>
      </c>
      <c r="B685" s="627" t="s">
        <v>3133</v>
      </c>
      <c r="C685" s="613"/>
      <c r="D685" s="613"/>
      <c r="E685" s="613"/>
      <c r="F685" s="613"/>
      <c r="G685" s="614"/>
    </row>
    <row r="686" spans="1:7" s="612" customFormat="1">
      <c r="A686" s="594" t="s">
        <v>3594</v>
      </c>
      <c r="B686" s="627" t="s">
        <v>3595</v>
      </c>
      <c r="C686" s="613"/>
      <c r="D686" s="613"/>
      <c r="E686" s="613"/>
      <c r="F686" s="613"/>
      <c r="G686" s="614"/>
    </row>
    <row r="687" spans="1:7" s="612" customFormat="1">
      <c r="A687" s="590" t="s">
        <v>3134</v>
      </c>
      <c r="B687" s="627" t="s">
        <v>3135</v>
      </c>
      <c r="C687" s="613"/>
      <c r="D687" s="613"/>
      <c r="E687" s="613"/>
      <c r="F687" s="613"/>
      <c r="G687" s="614"/>
    </row>
    <row r="688" spans="1:7" s="612" customFormat="1">
      <c r="A688" s="590" t="s">
        <v>3136</v>
      </c>
      <c r="B688" s="627" t="s">
        <v>3137</v>
      </c>
      <c r="C688" s="613"/>
      <c r="D688" s="613"/>
      <c r="E688" s="613"/>
      <c r="F688" s="613"/>
      <c r="G688" s="614"/>
    </row>
    <row r="689" spans="1:7" s="612" customFormat="1">
      <c r="A689" s="590" t="s">
        <v>3138</v>
      </c>
      <c r="B689" s="627" t="s">
        <v>3139</v>
      </c>
      <c r="C689" s="613"/>
      <c r="D689" s="613"/>
      <c r="E689" s="613"/>
      <c r="F689" s="613"/>
      <c r="G689" s="614"/>
    </row>
    <row r="690" spans="1:7" s="612" customFormat="1">
      <c r="A690" s="590" t="s">
        <v>3140</v>
      </c>
      <c r="B690" s="627" t="s">
        <v>3141</v>
      </c>
      <c r="C690" s="613"/>
      <c r="D690" s="613"/>
      <c r="E690" s="613"/>
      <c r="F690" s="613"/>
      <c r="G690" s="614"/>
    </row>
    <row r="691" spans="1:7" s="612" customFormat="1">
      <c r="A691" s="590" t="s">
        <v>3142</v>
      </c>
      <c r="B691" s="627" t="s">
        <v>3143</v>
      </c>
      <c r="C691" s="613"/>
      <c r="D691" s="613"/>
      <c r="E691" s="613"/>
      <c r="F691" s="613"/>
      <c r="G691" s="614"/>
    </row>
    <row r="692" spans="1:7" s="612" customFormat="1">
      <c r="A692" s="590" t="s">
        <v>3144</v>
      </c>
      <c r="B692" s="627" t="s">
        <v>3145</v>
      </c>
      <c r="C692" s="613"/>
      <c r="D692" s="613"/>
      <c r="E692" s="613"/>
      <c r="F692" s="613"/>
      <c r="G692" s="614"/>
    </row>
    <row r="693" spans="1:7" s="612" customFormat="1">
      <c r="A693" s="590" t="s">
        <v>2644</v>
      </c>
      <c r="B693" s="627" t="s">
        <v>2645</v>
      </c>
      <c r="C693" s="613"/>
      <c r="D693" s="613"/>
      <c r="E693" s="613"/>
      <c r="F693" s="613"/>
      <c r="G693" s="614"/>
    </row>
    <row r="694" spans="1:7" s="612" customFormat="1">
      <c r="A694" s="590" t="s">
        <v>3146</v>
      </c>
      <c r="B694" s="627" t="s">
        <v>3147</v>
      </c>
      <c r="C694" s="613"/>
      <c r="D694" s="613"/>
      <c r="E694" s="613"/>
      <c r="F694" s="613"/>
      <c r="G694" s="614"/>
    </row>
    <row r="695" spans="1:7" s="612" customFormat="1">
      <c r="A695" s="590" t="s">
        <v>3148</v>
      </c>
      <c r="B695" s="627" t="s">
        <v>3149</v>
      </c>
      <c r="C695" s="613"/>
      <c r="D695" s="613"/>
      <c r="E695" s="613"/>
      <c r="F695" s="613"/>
      <c r="G695" s="614"/>
    </row>
    <row r="696" spans="1:7" s="612" customFormat="1">
      <c r="A696" s="590" t="s">
        <v>3150</v>
      </c>
      <c r="B696" s="627" t="s">
        <v>3151</v>
      </c>
      <c r="C696" s="613"/>
      <c r="D696" s="613"/>
      <c r="E696" s="613"/>
      <c r="F696" s="613"/>
      <c r="G696" s="614"/>
    </row>
    <row r="697" spans="1:7" s="612" customFormat="1">
      <c r="A697" s="590" t="s">
        <v>3152</v>
      </c>
      <c r="B697" s="627" t="s">
        <v>3153</v>
      </c>
      <c r="C697" s="613"/>
      <c r="D697" s="613"/>
      <c r="E697" s="613"/>
      <c r="F697" s="613"/>
      <c r="G697" s="614"/>
    </row>
    <row r="698" spans="1:7" s="612" customFormat="1">
      <c r="A698" s="590" t="s">
        <v>3154</v>
      </c>
      <c r="B698" s="627" t="s">
        <v>3155</v>
      </c>
      <c r="C698" s="613"/>
      <c r="D698" s="613"/>
      <c r="E698" s="613"/>
      <c r="F698" s="613"/>
      <c r="G698" s="614"/>
    </row>
    <row r="699" spans="1:7" s="612" customFormat="1">
      <c r="A699" s="590" t="s">
        <v>3156</v>
      </c>
      <c r="B699" s="627" t="s">
        <v>3157</v>
      </c>
      <c r="C699" s="613"/>
      <c r="D699" s="613"/>
      <c r="E699" s="613"/>
      <c r="F699" s="613"/>
      <c r="G699" s="614"/>
    </row>
    <row r="700" spans="1:7" s="612" customFormat="1">
      <c r="A700" s="590" t="s">
        <v>3158</v>
      </c>
      <c r="B700" s="627" t="s">
        <v>3159</v>
      </c>
      <c r="C700" s="613"/>
      <c r="D700" s="613"/>
      <c r="E700" s="613"/>
      <c r="F700" s="613"/>
      <c r="G700" s="614"/>
    </row>
    <row r="701" spans="1:7" s="612" customFormat="1">
      <c r="A701" s="590" t="s">
        <v>3160</v>
      </c>
      <c r="B701" s="627" t="s">
        <v>3161</v>
      </c>
      <c r="C701" s="613"/>
      <c r="D701" s="613"/>
      <c r="E701" s="613"/>
      <c r="F701" s="613"/>
      <c r="G701" s="614"/>
    </row>
    <row r="702" spans="1:7" s="612" customFormat="1">
      <c r="A702" s="590" t="s">
        <v>3162</v>
      </c>
      <c r="B702" s="627" t="s">
        <v>3163</v>
      </c>
      <c r="C702" s="613"/>
      <c r="D702" s="613"/>
      <c r="E702" s="613"/>
      <c r="F702" s="613"/>
      <c r="G702" s="614"/>
    </row>
    <row r="703" spans="1:7" s="612" customFormat="1">
      <c r="A703" s="590" t="s">
        <v>3164</v>
      </c>
      <c r="B703" s="627" t="s">
        <v>3165</v>
      </c>
      <c r="C703" s="613"/>
      <c r="D703" s="613"/>
      <c r="E703" s="613"/>
      <c r="F703" s="613"/>
      <c r="G703" s="614"/>
    </row>
    <row r="704" spans="1:7" s="612" customFormat="1">
      <c r="A704" s="590" t="s">
        <v>3166</v>
      </c>
      <c r="B704" s="627" t="s">
        <v>3167</v>
      </c>
      <c r="C704" s="613"/>
      <c r="D704" s="613"/>
      <c r="E704" s="613"/>
      <c r="F704" s="613"/>
      <c r="G704" s="614"/>
    </row>
    <row r="705" spans="1:7" s="612" customFormat="1">
      <c r="A705" s="590" t="s">
        <v>3168</v>
      </c>
      <c r="B705" s="627" t="s">
        <v>3169</v>
      </c>
      <c r="C705" s="613"/>
      <c r="D705" s="613"/>
      <c r="E705" s="613"/>
      <c r="F705" s="613"/>
      <c r="G705" s="614"/>
    </row>
    <row r="706" spans="1:7" s="612" customFormat="1">
      <c r="A706" s="590" t="s">
        <v>3170</v>
      </c>
      <c r="B706" s="627" t="s">
        <v>3171</v>
      </c>
      <c r="C706" s="613"/>
      <c r="D706" s="613"/>
      <c r="E706" s="613"/>
      <c r="F706" s="613"/>
      <c r="G706" s="614"/>
    </row>
    <row r="707" spans="1:7" s="612" customFormat="1">
      <c r="A707" s="590" t="s">
        <v>3172</v>
      </c>
      <c r="B707" s="627" t="s">
        <v>3173</v>
      </c>
      <c r="C707" s="613"/>
      <c r="D707" s="613"/>
      <c r="E707" s="613"/>
      <c r="F707" s="613"/>
      <c r="G707" s="614"/>
    </row>
    <row r="708" spans="1:7" s="612" customFormat="1">
      <c r="A708" s="590" t="s">
        <v>2646</v>
      </c>
      <c r="B708" s="627" t="s">
        <v>2647</v>
      </c>
      <c r="C708" s="613"/>
      <c r="D708" s="613"/>
      <c r="E708" s="613"/>
      <c r="F708" s="613"/>
      <c r="G708" s="614"/>
    </row>
    <row r="709" spans="1:7" s="612" customFormat="1" ht="38.25">
      <c r="A709" s="590" t="s">
        <v>3174</v>
      </c>
      <c r="B709" s="590" t="s">
        <v>3175</v>
      </c>
      <c r="C709" s="613"/>
      <c r="D709" s="613"/>
      <c r="E709" s="613"/>
      <c r="F709" s="613"/>
      <c r="G709" s="614"/>
    </row>
    <row r="710" spans="1:7" s="612" customFormat="1">
      <c r="A710" s="406" t="s">
        <v>3596</v>
      </c>
      <c r="B710" s="632" t="s">
        <v>3597</v>
      </c>
      <c r="C710" s="613"/>
      <c r="D710" s="613"/>
      <c r="E710" s="613"/>
      <c r="F710" s="613"/>
      <c r="G710" s="614"/>
    </row>
    <row r="711" spans="1:7" s="612" customFormat="1">
      <c r="A711" s="406" t="s">
        <v>3598</v>
      </c>
      <c r="B711" s="632" t="s">
        <v>3599</v>
      </c>
      <c r="C711" s="613"/>
      <c r="D711" s="613"/>
      <c r="E711" s="613"/>
      <c r="F711" s="613"/>
      <c r="G711" s="614"/>
    </row>
    <row r="712" spans="1:7" s="612" customFormat="1">
      <c r="A712" s="406" t="s">
        <v>3600</v>
      </c>
      <c r="B712" s="632" t="s">
        <v>3601</v>
      </c>
      <c r="C712" s="613"/>
      <c r="D712" s="613"/>
      <c r="E712" s="613"/>
      <c r="F712" s="613"/>
      <c r="G712" s="614"/>
    </row>
    <row r="713" spans="1:7" s="612" customFormat="1">
      <c r="A713" s="590" t="s">
        <v>3176</v>
      </c>
      <c r="B713" s="627" t="s">
        <v>3177</v>
      </c>
      <c r="C713" s="613"/>
      <c r="D713" s="613"/>
      <c r="E713" s="613"/>
      <c r="F713" s="613"/>
      <c r="G713" s="614"/>
    </row>
    <row r="714" spans="1:7" s="612" customFormat="1">
      <c r="A714" s="590" t="s">
        <v>3178</v>
      </c>
      <c r="B714" s="627" t="s">
        <v>3179</v>
      </c>
      <c r="C714" s="613"/>
      <c r="D714" s="613"/>
      <c r="E714" s="613"/>
      <c r="F714" s="613"/>
      <c r="G714" s="614"/>
    </row>
    <row r="715" spans="1:7" s="612" customFormat="1">
      <c r="A715" s="590" t="s">
        <v>3180</v>
      </c>
      <c r="B715" s="627" t="s">
        <v>3181</v>
      </c>
      <c r="C715" s="613"/>
      <c r="D715" s="613"/>
      <c r="E715" s="613"/>
      <c r="F715" s="613"/>
      <c r="G715" s="614"/>
    </row>
    <row r="716" spans="1:7" s="612" customFormat="1">
      <c r="A716" s="590" t="s">
        <v>3182</v>
      </c>
      <c r="B716" s="627" t="s">
        <v>3183</v>
      </c>
      <c r="C716" s="613"/>
      <c r="D716" s="613"/>
      <c r="E716" s="613"/>
      <c r="F716" s="613"/>
      <c r="G716" s="614"/>
    </row>
    <row r="717" spans="1:7" s="612" customFormat="1">
      <c r="A717" s="590" t="s">
        <v>3184</v>
      </c>
      <c r="B717" s="627" t="s">
        <v>3185</v>
      </c>
      <c r="C717" s="613"/>
      <c r="D717" s="613"/>
      <c r="E717" s="613"/>
      <c r="F717" s="613"/>
      <c r="G717" s="614"/>
    </row>
    <row r="718" spans="1:7" s="612" customFormat="1">
      <c r="A718" s="590" t="s">
        <v>2648</v>
      </c>
      <c r="B718" s="627" t="s">
        <v>2649</v>
      </c>
      <c r="C718" s="613"/>
      <c r="D718" s="613"/>
      <c r="E718" s="613"/>
      <c r="F718" s="613"/>
      <c r="G718" s="614"/>
    </row>
    <row r="719" spans="1:7" s="612" customFormat="1">
      <c r="A719" s="590" t="s">
        <v>3186</v>
      </c>
      <c r="B719" s="627" t="s">
        <v>3187</v>
      </c>
      <c r="C719" s="613"/>
      <c r="D719" s="613"/>
      <c r="E719" s="613"/>
      <c r="F719" s="613"/>
      <c r="G719" s="614"/>
    </row>
    <row r="720" spans="1:7" s="612" customFormat="1">
      <c r="A720" s="590" t="s">
        <v>3188</v>
      </c>
      <c r="B720" s="627" t="s">
        <v>3189</v>
      </c>
      <c r="C720" s="613"/>
      <c r="D720" s="613"/>
      <c r="E720" s="613"/>
      <c r="F720" s="613"/>
      <c r="G720" s="614"/>
    </row>
    <row r="721" spans="1:7" s="612" customFormat="1">
      <c r="A721" s="590" t="s">
        <v>3190</v>
      </c>
      <c r="B721" s="627" t="s">
        <v>3191</v>
      </c>
      <c r="C721" s="613"/>
      <c r="D721" s="613"/>
      <c r="E721" s="613"/>
      <c r="F721" s="613"/>
      <c r="G721" s="614"/>
    </row>
    <row r="722" spans="1:7" s="612" customFormat="1">
      <c r="A722" s="590" t="s">
        <v>3192</v>
      </c>
      <c r="B722" s="627" t="s">
        <v>3193</v>
      </c>
      <c r="C722" s="613"/>
      <c r="D722" s="613"/>
      <c r="E722" s="613"/>
      <c r="F722" s="613"/>
      <c r="G722" s="614"/>
    </row>
    <row r="723" spans="1:7" s="612" customFormat="1">
      <c r="A723" s="590" t="s">
        <v>3194</v>
      </c>
      <c r="B723" s="627" t="s">
        <v>3195</v>
      </c>
      <c r="C723" s="613"/>
      <c r="D723" s="613"/>
      <c r="E723" s="613"/>
      <c r="F723" s="613"/>
      <c r="G723" s="614"/>
    </row>
    <row r="724" spans="1:7" s="612" customFormat="1">
      <c r="A724" s="594" t="s">
        <v>3602</v>
      </c>
      <c r="B724" s="627" t="s">
        <v>3603</v>
      </c>
      <c r="C724" s="613"/>
      <c r="D724" s="613"/>
      <c r="E724" s="613"/>
      <c r="F724" s="613"/>
      <c r="G724" s="614"/>
    </row>
    <row r="725" spans="1:7" s="612" customFormat="1">
      <c r="A725" s="590" t="s">
        <v>3196</v>
      </c>
      <c r="B725" s="627" t="s">
        <v>3197</v>
      </c>
      <c r="C725" s="613"/>
      <c r="D725" s="613"/>
      <c r="E725" s="613"/>
      <c r="F725" s="613"/>
      <c r="G725" s="614"/>
    </row>
    <row r="726" spans="1:7" s="612" customFormat="1">
      <c r="A726" s="590" t="s">
        <v>3198</v>
      </c>
      <c r="B726" s="627" t="s">
        <v>3199</v>
      </c>
      <c r="C726" s="613"/>
      <c r="D726" s="613"/>
      <c r="E726" s="613"/>
      <c r="F726" s="613"/>
      <c r="G726" s="614"/>
    </row>
    <row r="727" spans="1:7" s="612" customFormat="1">
      <c r="A727" s="590" t="s">
        <v>3200</v>
      </c>
      <c r="B727" s="627" t="s">
        <v>3201</v>
      </c>
      <c r="C727" s="613"/>
      <c r="D727" s="613"/>
      <c r="E727" s="613"/>
      <c r="F727" s="613"/>
      <c r="G727" s="614"/>
    </row>
    <row r="728" spans="1:7" s="612" customFormat="1">
      <c r="A728" s="590" t="s">
        <v>3202</v>
      </c>
      <c r="B728" s="627" t="s">
        <v>3203</v>
      </c>
      <c r="C728" s="613"/>
      <c r="D728" s="613"/>
      <c r="E728" s="613"/>
      <c r="F728" s="613"/>
      <c r="G728" s="614"/>
    </row>
    <row r="729" spans="1:7" s="612" customFormat="1">
      <c r="A729" s="590" t="s">
        <v>3204</v>
      </c>
      <c r="B729" s="627" t="s">
        <v>3205</v>
      </c>
      <c r="C729" s="613"/>
      <c r="D729" s="613"/>
      <c r="E729" s="613"/>
      <c r="F729" s="613"/>
      <c r="G729" s="614"/>
    </row>
    <row r="730" spans="1:7" s="612" customFormat="1">
      <c r="A730" s="590" t="s">
        <v>3206</v>
      </c>
      <c r="B730" s="627" t="s">
        <v>3207</v>
      </c>
      <c r="C730" s="613"/>
      <c r="D730" s="613"/>
      <c r="E730" s="613"/>
      <c r="F730" s="613"/>
      <c r="G730" s="614"/>
    </row>
    <row r="731" spans="1:7" s="612" customFormat="1">
      <c r="A731" s="590" t="s">
        <v>3208</v>
      </c>
      <c r="B731" s="627" t="s">
        <v>3209</v>
      </c>
      <c r="C731" s="613"/>
      <c r="D731" s="613"/>
      <c r="E731" s="613"/>
      <c r="F731" s="613"/>
      <c r="G731" s="614"/>
    </row>
    <row r="732" spans="1:7" s="612" customFormat="1">
      <c r="A732" s="590" t="s">
        <v>3210</v>
      </c>
      <c r="B732" s="627" t="s">
        <v>3211</v>
      </c>
      <c r="C732" s="613"/>
      <c r="D732" s="613"/>
      <c r="E732" s="613"/>
      <c r="F732" s="613"/>
      <c r="G732" s="614"/>
    </row>
    <row r="733" spans="1:7" s="612" customFormat="1">
      <c r="A733" s="590" t="s">
        <v>3212</v>
      </c>
      <c r="B733" s="627" t="s">
        <v>3213</v>
      </c>
      <c r="C733" s="613"/>
      <c r="D733" s="613"/>
      <c r="E733" s="613"/>
      <c r="F733" s="613"/>
      <c r="G733" s="614"/>
    </row>
    <row r="734" spans="1:7" s="612" customFormat="1">
      <c r="A734" s="590" t="s">
        <v>3214</v>
      </c>
      <c r="B734" s="627" t="s">
        <v>3215</v>
      </c>
      <c r="C734" s="613"/>
      <c r="D734" s="613"/>
      <c r="E734" s="613"/>
      <c r="F734" s="613"/>
      <c r="G734" s="614"/>
    </row>
    <row r="735" spans="1:7" s="612" customFormat="1">
      <c r="A735" s="594" t="s">
        <v>3604</v>
      </c>
      <c r="B735" s="627" t="s">
        <v>3605</v>
      </c>
      <c r="C735" s="613"/>
      <c r="D735" s="613"/>
      <c r="E735" s="613"/>
      <c r="F735" s="613"/>
      <c r="G735" s="614"/>
    </row>
    <row r="736" spans="1:7" s="612" customFormat="1">
      <c r="A736" s="590" t="s">
        <v>3216</v>
      </c>
      <c r="B736" s="627" t="s">
        <v>3217</v>
      </c>
      <c r="C736" s="613"/>
      <c r="D736" s="613"/>
      <c r="E736" s="613"/>
      <c r="F736" s="613"/>
      <c r="G736" s="614"/>
    </row>
    <row r="737" spans="1:7" s="612" customFormat="1">
      <c r="A737" s="590" t="s">
        <v>3218</v>
      </c>
      <c r="B737" s="627" t="s">
        <v>3219</v>
      </c>
      <c r="C737" s="613"/>
      <c r="D737" s="613"/>
      <c r="E737" s="613"/>
      <c r="F737" s="613"/>
      <c r="G737" s="614"/>
    </row>
    <row r="738" spans="1:7" s="612" customFormat="1">
      <c r="A738" s="594" t="s">
        <v>3606</v>
      </c>
      <c r="B738" s="627" t="s">
        <v>3607</v>
      </c>
      <c r="C738" s="613"/>
      <c r="D738" s="613"/>
      <c r="E738" s="613"/>
      <c r="F738" s="613"/>
      <c r="G738" s="614"/>
    </row>
    <row r="739" spans="1:7" s="612" customFormat="1">
      <c r="A739" s="590" t="s">
        <v>3220</v>
      </c>
      <c r="B739" s="627" t="s">
        <v>3221</v>
      </c>
      <c r="C739" s="613"/>
      <c r="D739" s="613"/>
      <c r="E739" s="613"/>
      <c r="F739" s="613"/>
      <c r="G739" s="614"/>
    </row>
    <row r="740" spans="1:7" s="612" customFormat="1">
      <c r="A740" s="590" t="s">
        <v>3222</v>
      </c>
      <c r="B740" s="627" t="s">
        <v>3223</v>
      </c>
      <c r="C740" s="613"/>
      <c r="D740" s="613"/>
      <c r="E740" s="613"/>
      <c r="F740" s="613"/>
      <c r="G740" s="614"/>
    </row>
    <row r="741" spans="1:7" s="612" customFormat="1">
      <c r="A741" s="590" t="s">
        <v>3224</v>
      </c>
      <c r="B741" s="627" t="s">
        <v>3225</v>
      </c>
      <c r="C741" s="613"/>
      <c r="D741" s="613"/>
      <c r="E741" s="613"/>
      <c r="F741" s="613"/>
      <c r="G741" s="614"/>
    </row>
    <row r="742" spans="1:7" s="612" customFormat="1">
      <c r="A742" s="590" t="s">
        <v>3226</v>
      </c>
      <c r="B742" s="627" t="s">
        <v>3227</v>
      </c>
      <c r="C742" s="613"/>
      <c r="D742" s="613"/>
      <c r="E742" s="613"/>
      <c r="F742" s="613"/>
      <c r="G742" s="614"/>
    </row>
    <row r="743" spans="1:7" s="612" customFormat="1">
      <c r="A743" s="590" t="s">
        <v>3228</v>
      </c>
      <c r="B743" s="627" t="s">
        <v>3229</v>
      </c>
      <c r="C743" s="613"/>
      <c r="D743" s="613"/>
      <c r="E743" s="613"/>
      <c r="F743" s="613"/>
      <c r="G743" s="614"/>
    </row>
    <row r="744" spans="1:7" s="612" customFormat="1">
      <c r="A744" s="590" t="s">
        <v>3230</v>
      </c>
      <c r="B744" s="627" t="s">
        <v>3231</v>
      </c>
      <c r="C744" s="613"/>
      <c r="D744" s="613"/>
      <c r="E744" s="613"/>
      <c r="F744" s="613"/>
      <c r="G744" s="614"/>
    </row>
    <row r="745" spans="1:7" s="612" customFormat="1">
      <c r="A745" s="590" t="s">
        <v>3232</v>
      </c>
      <c r="B745" s="627" t="s">
        <v>3233</v>
      </c>
      <c r="C745" s="613"/>
      <c r="D745" s="613"/>
      <c r="E745" s="613"/>
      <c r="F745" s="613"/>
      <c r="G745" s="614"/>
    </row>
    <row r="746" spans="1:7" s="612" customFormat="1">
      <c r="A746" s="590" t="s">
        <v>3234</v>
      </c>
      <c r="B746" s="627" t="s">
        <v>3235</v>
      </c>
      <c r="C746" s="613"/>
      <c r="D746" s="613"/>
      <c r="E746" s="613"/>
      <c r="F746" s="613"/>
      <c r="G746" s="614"/>
    </row>
    <row r="747" spans="1:7" s="612" customFormat="1">
      <c r="A747" s="590" t="s">
        <v>3236</v>
      </c>
      <c r="B747" s="627" t="s">
        <v>3237</v>
      </c>
      <c r="C747" s="613"/>
      <c r="D747" s="613"/>
      <c r="E747" s="613"/>
      <c r="F747" s="613"/>
      <c r="G747" s="614"/>
    </row>
    <row r="748" spans="1:7" s="612" customFormat="1">
      <c r="A748" s="590" t="s">
        <v>3238</v>
      </c>
      <c r="B748" s="627" t="s">
        <v>3239</v>
      </c>
      <c r="C748" s="613"/>
      <c r="D748" s="613"/>
      <c r="E748" s="613"/>
      <c r="F748" s="613"/>
      <c r="G748" s="614"/>
    </row>
    <row r="749" spans="1:7" s="612" customFormat="1">
      <c r="A749" s="590" t="s">
        <v>3240</v>
      </c>
      <c r="B749" s="627" t="s">
        <v>3241</v>
      </c>
      <c r="C749" s="613"/>
      <c r="D749" s="613"/>
      <c r="E749" s="613"/>
      <c r="F749" s="613"/>
      <c r="G749" s="614"/>
    </row>
    <row r="750" spans="1:7" s="612" customFormat="1">
      <c r="A750" s="590" t="s">
        <v>3242</v>
      </c>
      <c r="B750" s="627" t="s">
        <v>3243</v>
      </c>
      <c r="C750" s="621"/>
      <c r="D750" s="621"/>
      <c r="E750" s="621"/>
      <c r="F750" s="621"/>
      <c r="G750" s="622"/>
    </row>
    <row r="751" spans="1:7" s="612" customFormat="1">
      <c r="A751" s="590" t="s">
        <v>3244</v>
      </c>
      <c r="B751" s="627" t="s">
        <v>3245</v>
      </c>
      <c r="C751" s="621"/>
      <c r="D751" s="621"/>
      <c r="E751" s="621"/>
      <c r="F751" s="621"/>
      <c r="G751" s="622"/>
    </row>
    <row r="752" spans="1:7" s="612" customFormat="1">
      <c r="A752" s="590" t="s">
        <v>3246</v>
      </c>
      <c r="B752" s="627" t="s">
        <v>3247</v>
      </c>
      <c r="C752" s="621"/>
      <c r="D752" s="621"/>
      <c r="E752" s="621"/>
      <c r="F752" s="621"/>
      <c r="G752" s="622"/>
    </row>
    <row r="753" spans="1:7" s="612" customFormat="1">
      <c r="A753" s="590" t="s">
        <v>3248</v>
      </c>
      <c r="B753" s="627" t="s">
        <v>3249</v>
      </c>
      <c r="C753" s="613"/>
      <c r="D753" s="613"/>
      <c r="E753" s="613"/>
      <c r="F753" s="613"/>
      <c r="G753" s="614"/>
    </row>
    <row r="754" spans="1:7" s="612" customFormat="1">
      <c r="A754" s="590" t="s">
        <v>3250</v>
      </c>
      <c r="B754" s="627" t="s">
        <v>3251</v>
      </c>
      <c r="C754" s="613"/>
      <c r="D754" s="613"/>
      <c r="E754" s="613"/>
      <c r="F754" s="613"/>
      <c r="G754" s="614"/>
    </row>
    <row r="755" spans="1:7" s="612" customFormat="1">
      <c r="A755" s="590" t="s">
        <v>3252</v>
      </c>
      <c r="B755" s="627" t="s">
        <v>3253</v>
      </c>
      <c r="C755" s="613"/>
      <c r="D755" s="613"/>
      <c r="E755" s="613"/>
      <c r="F755" s="613"/>
      <c r="G755" s="614"/>
    </row>
    <row r="756" spans="1:7" s="612" customFormat="1">
      <c r="A756" s="590" t="s">
        <v>3254</v>
      </c>
      <c r="B756" s="627" t="s">
        <v>3255</v>
      </c>
      <c r="C756" s="613"/>
      <c r="D756" s="613"/>
      <c r="E756" s="613"/>
      <c r="F756" s="613"/>
      <c r="G756" s="614"/>
    </row>
    <row r="757" spans="1:7" s="612" customFormat="1">
      <c r="A757" s="590" t="s">
        <v>3256</v>
      </c>
      <c r="B757" s="627" t="s">
        <v>3257</v>
      </c>
      <c r="C757" s="613"/>
      <c r="D757" s="613"/>
      <c r="E757" s="613"/>
      <c r="F757" s="613"/>
      <c r="G757" s="614"/>
    </row>
    <row r="758" spans="1:7" s="612" customFormat="1">
      <c r="A758" s="590" t="s">
        <v>3258</v>
      </c>
      <c r="B758" s="627" t="s">
        <v>3259</v>
      </c>
      <c r="C758" s="613"/>
      <c r="D758" s="613"/>
      <c r="E758" s="613"/>
      <c r="F758" s="613"/>
      <c r="G758" s="614"/>
    </row>
    <row r="759" spans="1:7" s="612" customFormat="1">
      <c r="A759" s="590" t="s">
        <v>3260</v>
      </c>
      <c r="B759" s="627" t="s">
        <v>3261</v>
      </c>
      <c r="C759" s="613"/>
      <c r="D759" s="613"/>
      <c r="E759" s="613"/>
      <c r="F759" s="613"/>
      <c r="G759" s="614"/>
    </row>
    <row r="760" spans="1:7" s="612" customFormat="1">
      <c r="A760" s="590" t="s">
        <v>3262</v>
      </c>
      <c r="B760" s="627" t="s">
        <v>3263</v>
      </c>
      <c r="C760" s="613"/>
      <c r="D760" s="613"/>
      <c r="E760" s="613"/>
      <c r="F760" s="613"/>
      <c r="G760" s="614"/>
    </row>
    <row r="761" spans="1:7" s="612" customFormat="1">
      <c r="A761" s="590" t="s">
        <v>3264</v>
      </c>
      <c r="B761" s="627" t="s">
        <v>3265</v>
      </c>
      <c r="C761" s="613"/>
      <c r="D761" s="613"/>
      <c r="E761" s="613"/>
      <c r="F761" s="613"/>
      <c r="G761" s="614"/>
    </row>
    <row r="762" spans="1:7" s="612" customFormat="1">
      <c r="A762" s="590" t="s">
        <v>3266</v>
      </c>
      <c r="B762" s="627" t="s">
        <v>3267</v>
      </c>
      <c r="C762" s="613"/>
      <c r="D762" s="613"/>
      <c r="E762" s="613"/>
      <c r="F762" s="613"/>
      <c r="G762" s="614"/>
    </row>
    <row r="763" spans="1:7" s="612" customFormat="1">
      <c r="A763" s="590" t="s">
        <v>3268</v>
      </c>
      <c r="B763" s="627" t="s">
        <v>3269</v>
      </c>
      <c r="C763" s="613"/>
      <c r="D763" s="613"/>
      <c r="E763" s="613"/>
      <c r="F763" s="613"/>
      <c r="G763" s="614"/>
    </row>
    <row r="764" spans="1:7" s="612" customFormat="1">
      <c r="A764" s="590" t="s">
        <v>3270</v>
      </c>
      <c r="B764" s="627" t="s">
        <v>3271</v>
      </c>
      <c r="C764" s="613"/>
      <c r="D764" s="613"/>
      <c r="E764" s="613"/>
      <c r="F764" s="613"/>
      <c r="G764" s="614"/>
    </row>
    <row r="765" spans="1:7" s="612" customFormat="1">
      <c r="A765" s="590" t="s">
        <v>3272</v>
      </c>
      <c r="B765" s="627" t="s">
        <v>3273</v>
      </c>
      <c r="C765" s="613"/>
      <c r="D765" s="613"/>
      <c r="E765" s="613"/>
      <c r="F765" s="613"/>
      <c r="G765" s="614"/>
    </row>
    <row r="766" spans="1:7" s="612" customFormat="1">
      <c r="A766" s="590" t="s">
        <v>3274</v>
      </c>
      <c r="B766" s="627" t="s">
        <v>3275</v>
      </c>
      <c r="C766" s="613"/>
      <c r="D766" s="613"/>
      <c r="E766" s="613"/>
      <c r="F766" s="613"/>
      <c r="G766" s="614"/>
    </row>
    <row r="767" spans="1:7" s="612" customFormat="1">
      <c r="A767" s="590" t="s">
        <v>3276</v>
      </c>
      <c r="B767" s="627" t="s">
        <v>3277</v>
      </c>
      <c r="C767" s="613"/>
      <c r="D767" s="613"/>
      <c r="E767" s="613"/>
      <c r="F767" s="613"/>
      <c r="G767" s="614"/>
    </row>
    <row r="768" spans="1:7" s="612" customFormat="1">
      <c r="A768" s="590" t="s">
        <v>3278</v>
      </c>
      <c r="B768" s="627" t="s">
        <v>3279</v>
      </c>
      <c r="C768" s="613"/>
      <c r="D768" s="613"/>
      <c r="E768" s="613"/>
      <c r="F768" s="613"/>
      <c r="G768" s="614"/>
    </row>
    <row r="769" spans="1:7" s="612" customFormat="1">
      <c r="A769" s="590" t="s">
        <v>3280</v>
      </c>
      <c r="B769" s="627" t="s">
        <v>3281</v>
      </c>
      <c r="C769" s="613"/>
      <c r="D769" s="613"/>
      <c r="E769" s="613"/>
      <c r="F769" s="613"/>
      <c r="G769" s="614"/>
    </row>
    <row r="770" spans="1:7" s="612" customFormat="1">
      <c r="A770" s="590" t="s">
        <v>3282</v>
      </c>
      <c r="B770" s="627" t="s">
        <v>3283</v>
      </c>
      <c r="C770" s="613"/>
      <c r="D770" s="613"/>
      <c r="E770" s="613"/>
      <c r="F770" s="613"/>
      <c r="G770" s="614"/>
    </row>
    <row r="771" spans="1:7" s="612" customFormat="1">
      <c r="A771" s="590" t="s">
        <v>3284</v>
      </c>
      <c r="B771" s="627" t="s">
        <v>3285</v>
      </c>
      <c r="C771" s="613"/>
      <c r="D771" s="613"/>
      <c r="E771" s="613"/>
      <c r="F771" s="613"/>
      <c r="G771" s="614"/>
    </row>
    <row r="772" spans="1:7" s="612" customFormat="1">
      <c r="A772" s="594" t="s">
        <v>3608</v>
      </c>
      <c r="B772" s="627" t="s">
        <v>3609</v>
      </c>
      <c r="C772" s="613"/>
      <c r="D772" s="613"/>
      <c r="E772" s="613"/>
      <c r="F772" s="613"/>
      <c r="G772" s="614"/>
    </row>
    <row r="773" spans="1:7" s="612" customFormat="1">
      <c r="A773" s="590" t="s">
        <v>3286</v>
      </c>
      <c r="B773" s="627" t="s">
        <v>3287</v>
      </c>
      <c r="C773" s="613"/>
      <c r="D773" s="613"/>
      <c r="E773" s="613"/>
      <c r="F773" s="613"/>
      <c r="G773" s="614"/>
    </row>
    <row r="774" spans="1:7" s="612" customFormat="1">
      <c r="A774" s="590" t="s">
        <v>3288</v>
      </c>
      <c r="B774" s="627" t="s">
        <v>3289</v>
      </c>
      <c r="C774" s="613"/>
      <c r="D774" s="613"/>
      <c r="E774" s="613"/>
      <c r="F774" s="613"/>
      <c r="G774" s="614"/>
    </row>
    <row r="775" spans="1:7" s="612" customFormat="1">
      <c r="A775" s="590" t="s">
        <v>3290</v>
      </c>
      <c r="B775" s="627" t="s">
        <v>3291</v>
      </c>
      <c r="C775" s="613"/>
      <c r="D775" s="613"/>
      <c r="E775" s="613"/>
      <c r="F775" s="613"/>
      <c r="G775" s="614"/>
    </row>
    <row r="776" spans="1:7" s="612" customFormat="1">
      <c r="A776" s="590" t="s">
        <v>3292</v>
      </c>
      <c r="B776" s="627" t="s">
        <v>3293</v>
      </c>
      <c r="C776" s="613"/>
      <c r="D776" s="613"/>
      <c r="E776" s="613"/>
      <c r="F776" s="613"/>
      <c r="G776" s="614"/>
    </row>
    <row r="777" spans="1:7" s="612" customFormat="1">
      <c r="A777" s="590" t="s">
        <v>3294</v>
      </c>
      <c r="B777" s="627" t="s">
        <v>3295</v>
      </c>
      <c r="C777" s="613"/>
      <c r="D777" s="613"/>
      <c r="E777" s="613"/>
      <c r="F777" s="613"/>
      <c r="G777" s="614"/>
    </row>
    <row r="778" spans="1:7" s="612" customFormat="1">
      <c r="A778" s="590" t="s">
        <v>3296</v>
      </c>
      <c r="B778" s="627" t="s">
        <v>3297</v>
      </c>
      <c r="C778" s="613"/>
      <c r="D778" s="613"/>
      <c r="E778" s="613"/>
      <c r="F778" s="613"/>
      <c r="G778" s="614"/>
    </row>
    <row r="779" spans="1:7" s="612" customFormat="1">
      <c r="A779" s="590" t="s">
        <v>3298</v>
      </c>
      <c r="B779" s="627" t="s">
        <v>3299</v>
      </c>
      <c r="C779" s="613"/>
      <c r="D779" s="613"/>
      <c r="E779" s="613"/>
      <c r="F779" s="613"/>
      <c r="G779" s="614"/>
    </row>
    <row r="780" spans="1:7" s="612" customFormat="1">
      <c r="A780" s="594" t="s">
        <v>3610</v>
      </c>
      <c r="B780" s="627" t="s">
        <v>3611</v>
      </c>
      <c r="C780" s="613"/>
      <c r="D780" s="613"/>
      <c r="E780" s="613"/>
      <c r="F780" s="613"/>
      <c r="G780" s="614"/>
    </row>
    <row r="781" spans="1:7" s="612" customFormat="1">
      <c r="A781" s="590" t="s">
        <v>3300</v>
      </c>
      <c r="B781" s="627" t="s">
        <v>3301</v>
      </c>
      <c r="C781" s="613"/>
      <c r="D781" s="613"/>
      <c r="E781" s="613"/>
      <c r="F781" s="613"/>
      <c r="G781" s="614"/>
    </row>
    <row r="782" spans="1:7" s="612" customFormat="1">
      <c r="A782" s="590" t="s">
        <v>3302</v>
      </c>
      <c r="B782" s="627" t="s">
        <v>3303</v>
      </c>
      <c r="C782" s="613"/>
      <c r="D782" s="613"/>
      <c r="E782" s="613"/>
      <c r="F782" s="613"/>
      <c r="G782" s="614"/>
    </row>
    <row r="783" spans="1:7" s="612" customFormat="1">
      <c r="A783" s="590" t="s">
        <v>3304</v>
      </c>
      <c r="B783" s="627" t="s">
        <v>3305</v>
      </c>
      <c r="C783" s="613"/>
      <c r="D783" s="613"/>
      <c r="E783" s="613"/>
      <c r="F783" s="613"/>
      <c r="G783" s="614"/>
    </row>
    <row r="784" spans="1:7" s="612" customFormat="1">
      <c r="A784" s="590" t="s">
        <v>3306</v>
      </c>
      <c r="B784" s="627" t="s">
        <v>3307</v>
      </c>
      <c r="C784" s="613"/>
      <c r="D784" s="613"/>
      <c r="E784" s="613"/>
      <c r="F784" s="613"/>
      <c r="G784" s="614"/>
    </row>
    <row r="785" spans="1:7" s="612" customFormat="1">
      <c r="A785" s="590" t="s">
        <v>2650</v>
      </c>
      <c r="B785" s="627" t="s">
        <v>2651</v>
      </c>
      <c r="C785" s="613"/>
      <c r="D785" s="613"/>
      <c r="E785" s="613"/>
      <c r="F785" s="613"/>
      <c r="G785" s="614"/>
    </row>
    <row r="786" spans="1:7" s="612" customFormat="1">
      <c r="A786" s="590" t="s">
        <v>3308</v>
      </c>
      <c r="B786" s="627" t="s">
        <v>3309</v>
      </c>
      <c r="C786" s="613"/>
      <c r="D786" s="613"/>
      <c r="E786" s="613"/>
      <c r="F786" s="613"/>
      <c r="G786" s="614"/>
    </row>
    <row r="787" spans="1:7" s="612" customFormat="1">
      <c r="A787" s="590" t="s">
        <v>3310</v>
      </c>
      <c r="B787" s="627" t="s">
        <v>3311</v>
      </c>
      <c r="C787" s="613"/>
      <c r="D787" s="613"/>
      <c r="E787" s="613"/>
      <c r="F787" s="613"/>
      <c r="G787" s="614"/>
    </row>
    <row r="788" spans="1:7" s="612" customFormat="1">
      <c r="A788" s="590" t="s">
        <v>2652</v>
      </c>
      <c r="B788" s="627" t="s">
        <v>2653</v>
      </c>
      <c r="C788" s="613"/>
      <c r="D788" s="613"/>
      <c r="E788" s="613"/>
      <c r="F788" s="613"/>
      <c r="G788" s="614"/>
    </row>
    <row r="789" spans="1:7" s="612" customFormat="1">
      <c r="A789" s="590" t="s">
        <v>3312</v>
      </c>
      <c r="B789" s="627" t="s">
        <v>3313</v>
      </c>
      <c r="C789" s="613"/>
      <c r="D789" s="613"/>
      <c r="E789" s="613"/>
      <c r="F789" s="613"/>
      <c r="G789" s="614"/>
    </row>
    <row r="790" spans="1:7" s="612" customFormat="1">
      <c r="A790" s="590" t="s">
        <v>3314</v>
      </c>
      <c r="B790" s="627" t="s">
        <v>3315</v>
      </c>
      <c r="C790" s="613"/>
      <c r="D790" s="613"/>
      <c r="E790" s="613"/>
      <c r="F790" s="613"/>
      <c r="G790" s="614"/>
    </row>
    <row r="791" spans="1:7" s="612" customFormat="1">
      <c r="A791" s="590" t="s">
        <v>3316</v>
      </c>
      <c r="B791" s="627" t="s">
        <v>3317</v>
      </c>
      <c r="C791" s="613"/>
      <c r="D791" s="613"/>
      <c r="E791" s="613"/>
      <c r="F791" s="613"/>
      <c r="G791" s="614"/>
    </row>
    <row r="792" spans="1:7" s="612" customFormat="1">
      <c r="A792" s="590" t="s">
        <v>3318</v>
      </c>
      <c r="B792" s="627" t="s">
        <v>3319</v>
      </c>
      <c r="C792" s="613"/>
      <c r="D792" s="613"/>
      <c r="E792" s="613"/>
      <c r="F792" s="613"/>
      <c r="G792" s="614"/>
    </row>
    <row r="793" spans="1:7" s="612" customFormat="1">
      <c r="A793" s="590" t="s">
        <v>3320</v>
      </c>
      <c r="B793" s="627" t="s">
        <v>3321</v>
      </c>
      <c r="C793" s="613"/>
      <c r="D793" s="613"/>
      <c r="E793" s="613"/>
      <c r="F793" s="613"/>
      <c r="G793" s="614"/>
    </row>
    <row r="794" spans="1:7" s="612" customFormat="1">
      <c r="A794" s="590" t="s">
        <v>3322</v>
      </c>
      <c r="B794" s="627" t="s">
        <v>3323</v>
      </c>
      <c r="C794" s="613"/>
      <c r="D794" s="613"/>
      <c r="E794" s="613"/>
      <c r="F794" s="613"/>
      <c r="G794" s="614"/>
    </row>
    <row r="795" spans="1:7" s="612" customFormat="1">
      <c r="A795" s="590" t="s">
        <v>3324</v>
      </c>
      <c r="B795" s="627" t="s">
        <v>3325</v>
      </c>
      <c r="C795" s="613"/>
      <c r="D795" s="613"/>
      <c r="E795" s="613"/>
      <c r="F795" s="613"/>
      <c r="G795" s="614"/>
    </row>
    <row r="796" spans="1:7" s="612" customFormat="1">
      <c r="A796" s="590" t="s">
        <v>3326</v>
      </c>
      <c r="B796" s="627" t="s">
        <v>3327</v>
      </c>
      <c r="C796" s="613"/>
      <c r="D796" s="613"/>
      <c r="E796" s="613"/>
      <c r="F796" s="613"/>
      <c r="G796" s="614"/>
    </row>
    <row r="797" spans="1:7" s="612" customFormat="1">
      <c r="A797" s="590" t="s">
        <v>3328</v>
      </c>
      <c r="B797" s="627" t="s">
        <v>3329</v>
      </c>
      <c r="C797" s="613"/>
      <c r="D797" s="613"/>
      <c r="E797" s="613"/>
      <c r="F797" s="613"/>
      <c r="G797" s="614"/>
    </row>
    <row r="798" spans="1:7" s="612" customFormat="1">
      <c r="A798" s="590" t="s">
        <v>3330</v>
      </c>
      <c r="B798" s="627" t="s">
        <v>3331</v>
      </c>
      <c r="C798" s="613"/>
      <c r="D798" s="613"/>
      <c r="E798" s="613"/>
      <c r="F798" s="613"/>
      <c r="G798" s="614"/>
    </row>
    <row r="799" spans="1:7" s="612" customFormat="1">
      <c r="A799" s="590" t="s">
        <v>3332</v>
      </c>
      <c r="B799" s="627" t="s">
        <v>3333</v>
      </c>
      <c r="C799" s="613"/>
      <c r="D799" s="613"/>
      <c r="E799" s="613"/>
      <c r="F799" s="613"/>
      <c r="G799" s="614"/>
    </row>
    <row r="800" spans="1:7" s="612" customFormat="1">
      <c r="A800" s="590" t="s">
        <v>3334</v>
      </c>
      <c r="B800" s="627" t="s">
        <v>3335</v>
      </c>
      <c r="C800" s="613"/>
      <c r="D800" s="613"/>
      <c r="E800" s="613"/>
      <c r="F800" s="613"/>
      <c r="G800" s="614"/>
    </row>
    <row r="801" spans="1:7" s="612" customFormat="1">
      <c r="A801" s="590" t="s">
        <v>3336</v>
      </c>
      <c r="B801" s="627" t="s">
        <v>3337</v>
      </c>
      <c r="C801" s="613"/>
      <c r="D801" s="613"/>
      <c r="E801" s="613"/>
      <c r="F801" s="613"/>
      <c r="G801" s="614"/>
    </row>
    <row r="802" spans="1:7" s="612" customFormat="1">
      <c r="A802" s="590" t="s">
        <v>3338</v>
      </c>
      <c r="B802" s="627" t="s">
        <v>3339</v>
      </c>
      <c r="C802" s="613"/>
      <c r="D802" s="613"/>
      <c r="E802" s="613"/>
      <c r="F802" s="613"/>
      <c r="G802" s="614"/>
    </row>
    <row r="803" spans="1:7" s="612" customFormat="1">
      <c r="A803" s="590" t="s">
        <v>3340</v>
      </c>
      <c r="B803" s="627" t="s">
        <v>3341</v>
      </c>
      <c r="C803" s="613"/>
      <c r="D803" s="613"/>
      <c r="E803" s="613"/>
      <c r="F803" s="613"/>
      <c r="G803" s="614"/>
    </row>
    <row r="804" spans="1:7" s="612" customFormat="1">
      <c r="A804" s="590" t="s">
        <v>3342</v>
      </c>
      <c r="B804" s="627" t="s">
        <v>3343</v>
      </c>
      <c r="C804" s="613"/>
      <c r="D804" s="613"/>
      <c r="E804" s="613"/>
      <c r="F804" s="613"/>
      <c r="G804" s="614"/>
    </row>
    <row r="805" spans="1:7" s="612" customFormat="1">
      <c r="A805" s="590" t="s">
        <v>3344</v>
      </c>
      <c r="B805" s="627" t="s">
        <v>3345</v>
      </c>
      <c r="C805" s="613"/>
      <c r="D805" s="613"/>
      <c r="E805" s="613"/>
      <c r="F805" s="613"/>
      <c r="G805" s="614"/>
    </row>
    <row r="806" spans="1:7" s="612" customFormat="1">
      <c r="A806" s="590" t="s">
        <v>3346</v>
      </c>
      <c r="B806" s="627" t="s">
        <v>3347</v>
      </c>
      <c r="C806" s="613"/>
      <c r="D806" s="613"/>
      <c r="E806" s="613"/>
      <c r="F806" s="613"/>
      <c r="G806" s="614"/>
    </row>
    <row r="807" spans="1:7" s="612" customFormat="1">
      <c r="A807" s="590" t="s">
        <v>3348</v>
      </c>
      <c r="B807" s="627" t="s">
        <v>3349</v>
      </c>
      <c r="C807" s="613"/>
      <c r="D807" s="613"/>
      <c r="E807" s="613"/>
      <c r="F807" s="613"/>
      <c r="G807" s="614"/>
    </row>
    <row r="808" spans="1:7" s="612" customFormat="1">
      <c r="A808" s="590" t="s">
        <v>3350</v>
      </c>
      <c r="B808" s="627" t="s">
        <v>3351</v>
      </c>
      <c r="C808" s="613"/>
      <c r="D808" s="613"/>
      <c r="E808" s="613"/>
      <c r="F808" s="613"/>
      <c r="G808" s="614"/>
    </row>
    <row r="809" spans="1:7" s="612" customFormat="1">
      <c r="A809" s="590" t="s">
        <v>3352</v>
      </c>
      <c r="B809" s="627" t="s">
        <v>3353</v>
      </c>
      <c r="C809" s="613"/>
      <c r="D809" s="613"/>
      <c r="E809" s="613"/>
      <c r="F809" s="613"/>
      <c r="G809" s="614"/>
    </row>
    <row r="810" spans="1:7" s="612" customFormat="1">
      <c r="A810" s="590" t="s">
        <v>3354</v>
      </c>
      <c r="B810" s="627" t="s">
        <v>3355</v>
      </c>
      <c r="C810" s="613"/>
      <c r="D810" s="613"/>
      <c r="E810" s="613"/>
      <c r="F810" s="613"/>
      <c r="G810" s="614"/>
    </row>
    <row r="811" spans="1:7" s="612" customFormat="1">
      <c r="A811" s="590" t="s">
        <v>3356</v>
      </c>
      <c r="B811" s="627" t="s">
        <v>3357</v>
      </c>
      <c r="C811" s="613"/>
      <c r="D811" s="613"/>
      <c r="E811" s="613"/>
      <c r="F811" s="613"/>
      <c r="G811" s="614"/>
    </row>
    <row r="812" spans="1:7" s="612" customFormat="1">
      <c r="A812" s="590" t="s">
        <v>3358</v>
      </c>
      <c r="B812" s="627" t="s">
        <v>3359</v>
      </c>
      <c r="C812" s="613"/>
      <c r="D812" s="613"/>
      <c r="E812" s="613"/>
      <c r="F812" s="613"/>
      <c r="G812" s="614"/>
    </row>
    <row r="813" spans="1:7" s="612" customFormat="1">
      <c r="A813" s="594" t="s">
        <v>3627</v>
      </c>
      <c r="B813" s="627" t="s">
        <v>2706</v>
      </c>
      <c r="C813" s="613"/>
      <c r="D813" s="613"/>
      <c r="E813" s="613"/>
      <c r="F813" s="613"/>
      <c r="G813" s="614"/>
    </row>
    <row r="814" spans="1:7" s="612" customFormat="1">
      <c r="A814" s="590" t="s">
        <v>2733</v>
      </c>
      <c r="B814" s="627" t="s">
        <v>2707</v>
      </c>
      <c r="C814" s="613"/>
      <c r="D814" s="613"/>
      <c r="E814" s="613"/>
      <c r="F814" s="613"/>
      <c r="G814" s="614"/>
    </row>
    <row r="815" spans="1:7" s="612" customFormat="1">
      <c r="A815" s="590" t="s">
        <v>2734</v>
      </c>
      <c r="B815" s="627" t="s">
        <v>2735</v>
      </c>
      <c r="C815" s="613"/>
      <c r="D815" s="613"/>
      <c r="E815" s="613"/>
      <c r="F815" s="613"/>
      <c r="G815" s="614"/>
    </row>
    <row r="816" spans="1:7" s="612" customFormat="1">
      <c r="A816" s="590" t="s">
        <v>2736</v>
      </c>
      <c r="B816" s="627" t="s">
        <v>2737</v>
      </c>
      <c r="C816" s="613"/>
      <c r="D816" s="613"/>
      <c r="E816" s="613"/>
      <c r="F816" s="613"/>
      <c r="G816" s="614"/>
    </row>
    <row r="817" spans="1:7" s="612" customFormat="1">
      <c r="A817" s="590" t="s">
        <v>2738</v>
      </c>
      <c r="B817" s="627" t="s">
        <v>2720</v>
      </c>
      <c r="C817" s="613"/>
      <c r="D817" s="613"/>
      <c r="E817" s="613"/>
      <c r="F817" s="613"/>
      <c r="G817" s="614"/>
    </row>
    <row r="818" spans="1:7" s="612" customFormat="1">
      <c r="A818" s="590" t="s">
        <v>2739</v>
      </c>
      <c r="B818" s="627" t="s">
        <v>2721</v>
      </c>
      <c r="C818" s="613"/>
      <c r="D818" s="613"/>
      <c r="E818" s="613"/>
      <c r="F818" s="613"/>
      <c r="G818" s="614"/>
    </row>
    <row r="819" spans="1:7" s="612" customFormat="1">
      <c r="A819" s="590" t="s">
        <v>2740</v>
      </c>
      <c r="B819" s="627" t="s">
        <v>2722</v>
      </c>
      <c r="C819" s="613"/>
      <c r="D819" s="613"/>
      <c r="E819" s="613"/>
      <c r="F819" s="613"/>
      <c r="G819" s="614"/>
    </row>
    <row r="820" spans="1:7" s="612" customFormat="1">
      <c r="A820" s="590" t="s">
        <v>2741</v>
      </c>
      <c r="B820" s="627" t="s">
        <v>2742</v>
      </c>
      <c r="C820" s="613"/>
      <c r="D820" s="613"/>
      <c r="E820" s="613"/>
      <c r="F820" s="613"/>
      <c r="G820" s="614"/>
    </row>
    <row r="821" spans="1:7" s="612" customFormat="1">
      <c r="A821" s="590" t="s">
        <v>2743</v>
      </c>
      <c r="B821" s="627" t="s">
        <v>2724</v>
      </c>
      <c r="C821" s="613"/>
      <c r="D821" s="613"/>
      <c r="E821" s="613"/>
      <c r="F821" s="613"/>
      <c r="G821" s="614"/>
    </row>
    <row r="822" spans="1:7" s="612" customFormat="1">
      <c r="A822" s="590" t="s">
        <v>2744</v>
      </c>
      <c r="B822" s="627" t="s">
        <v>2745</v>
      </c>
      <c r="C822" s="613"/>
      <c r="D822" s="613"/>
      <c r="E822" s="613"/>
      <c r="F822" s="613"/>
      <c r="G822" s="614"/>
    </row>
    <row r="823" spans="1:7" s="612" customFormat="1">
      <c r="A823" s="590" t="s">
        <v>2746</v>
      </c>
      <c r="B823" s="627" t="s">
        <v>2728</v>
      </c>
      <c r="C823" s="613"/>
      <c r="D823" s="613"/>
      <c r="E823" s="613"/>
      <c r="F823" s="613"/>
      <c r="G823" s="614"/>
    </row>
    <row r="824" spans="1:7" s="612" customFormat="1">
      <c r="A824" s="590" t="s">
        <v>2654</v>
      </c>
      <c r="B824" s="627" t="s">
        <v>2381</v>
      </c>
      <c r="C824" s="613"/>
      <c r="D824" s="613"/>
      <c r="E824" s="613"/>
      <c r="F824" s="613"/>
      <c r="G824" s="614"/>
    </row>
    <row r="825" spans="1:7" s="612" customFormat="1">
      <c r="A825" s="590" t="s">
        <v>2655</v>
      </c>
      <c r="B825" s="627" t="s">
        <v>2383</v>
      </c>
      <c r="C825" s="613"/>
      <c r="D825" s="613"/>
      <c r="E825" s="613"/>
      <c r="F825" s="613"/>
      <c r="G825" s="614"/>
    </row>
    <row r="826" spans="1:7" s="612" customFormat="1">
      <c r="A826" s="591" t="s">
        <v>2656</v>
      </c>
      <c r="B826" s="629" t="s">
        <v>2385</v>
      </c>
      <c r="C826" s="613"/>
      <c r="D826" s="613"/>
      <c r="E826" s="613"/>
      <c r="F826" s="613"/>
      <c r="G826" s="614"/>
    </row>
    <row r="827" spans="1:7" s="612" customFormat="1">
      <c r="A827" s="591">
        <v>260002</v>
      </c>
      <c r="B827" s="629" t="s">
        <v>3674</v>
      </c>
      <c r="C827" s="613"/>
      <c r="D827" s="613"/>
      <c r="E827" s="613"/>
      <c r="F827" s="613"/>
      <c r="G827" s="614"/>
    </row>
    <row r="828" spans="1:7" s="612" customFormat="1" ht="15">
      <c r="A828" s="596" t="s">
        <v>3675</v>
      </c>
      <c r="B828" s="633" t="s">
        <v>2161</v>
      </c>
      <c r="C828" s="613"/>
      <c r="D828" s="613"/>
      <c r="E828" s="613"/>
      <c r="F828" s="613"/>
      <c r="G828" s="614"/>
    </row>
    <row r="829" spans="1:7" s="612" customFormat="1" ht="15">
      <c r="A829" s="596" t="s">
        <v>3676</v>
      </c>
      <c r="B829" s="633" t="s">
        <v>2162</v>
      </c>
      <c r="C829" s="613"/>
      <c r="D829" s="613"/>
      <c r="E829" s="613"/>
      <c r="F829" s="613"/>
      <c r="G829" s="614"/>
    </row>
    <row r="830" spans="1:7" s="612" customFormat="1" ht="15">
      <c r="A830" s="596" t="s">
        <v>3677</v>
      </c>
      <c r="B830" s="633" t="s">
        <v>2163</v>
      </c>
      <c r="C830" s="613"/>
      <c r="D830" s="613"/>
      <c r="E830" s="613"/>
      <c r="F830" s="613"/>
      <c r="G830" s="614"/>
    </row>
    <row r="831" spans="1:7" s="612" customFormat="1" ht="15">
      <c r="A831" s="596" t="s">
        <v>3678</v>
      </c>
      <c r="B831" s="633" t="s">
        <v>3679</v>
      </c>
      <c r="C831" s="613"/>
      <c r="D831" s="613"/>
      <c r="E831" s="613"/>
      <c r="F831" s="613"/>
      <c r="G831" s="614"/>
    </row>
    <row r="832" spans="1:7" s="612" customFormat="1" ht="15">
      <c r="A832" s="596" t="s">
        <v>3680</v>
      </c>
      <c r="B832" s="633" t="s">
        <v>3681</v>
      </c>
      <c r="C832" s="613"/>
      <c r="D832" s="613"/>
      <c r="E832" s="613"/>
      <c r="F832" s="613"/>
      <c r="G832" s="614"/>
    </row>
    <row r="833" spans="1:7" s="612" customFormat="1" ht="15">
      <c r="A833" s="596" t="s">
        <v>3682</v>
      </c>
      <c r="B833" s="633" t="s">
        <v>3683</v>
      </c>
      <c r="C833" s="613"/>
      <c r="D833" s="613"/>
      <c r="E833" s="613"/>
      <c r="F833" s="613"/>
      <c r="G833" s="614"/>
    </row>
    <row r="834" spans="1:7" s="612" customFormat="1" ht="15">
      <c r="A834" s="596" t="s">
        <v>3684</v>
      </c>
      <c r="B834" s="633" t="s">
        <v>3685</v>
      </c>
      <c r="C834" s="613"/>
      <c r="D834" s="613"/>
      <c r="E834" s="613"/>
      <c r="F834" s="613"/>
      <c r="G834" s="614"/>
    </row>
    <row r="835" spans="1:7" s="612" customFormat="1" ht="15">
      <c r="A835" s="596" t="s">
        <v>3686</v>
      </c>
      <c r="B835" s="633" t="s">
        <v>2467</v>
      </c>
      <c r="C835" s="613"/>
      <c r="D835" s="613"/>
      <c r="E835" s="613"/>
      <c r="F835" s="613"/>
      <c r="G835" s="614"/>
    </row>
    <row r="836" spans="1:7" s="612" customFormat="1" ht="15">
      <c r="A836" s="596" t="s">
        <v>3687</v>
      </c>
      <c r="B836" s="633" t="s">
        <v>3688</v>
      </c>
      <c r="C836" s="613"/>
      <c r="D836" s="613"/>
      <c r="E836" s="613"/>
      <c r="F836" s="613"/>
      <c r="G836" s="614"/>
    </row>
    <row r="837" spans="1:7" s="612" customFormat="1" ht="15">
      <c r="A837" s="596" t="s">
        <v>3689</v>
      </c>
      <c r="B837" s="633" t="s">
        <v>3690</v>
      </c>
      <c r="C837" s="613"/>
      <c r="D837" s="613"/>
      <c r="E837" s="613"/>
      <c r="F837" s="613"/>
      <c r="G837" s="614"/>
    </row>
    <row r="838" spans="1:7" s="612" customFormat="1" ht="15">
      <c r="A838" s="596" t="s">
        <v>3691</v>
      </c>
      <c r="B838" s="633" t="s">
        <v>3692</v>
      </c>
      <c r="C838" s="609"/>
      <c r="D838" s="609"/>
      <c r="E838" s="609"/>
      <c r="F838" s="609"/>
      <c r="G838" s="610"/>
    </row>
    <row r="839" spans="1:7" s="612" customFormat="1" ht="15">
      <c r="A839" s="596" t="s">
        <v>3693</v>
      </c>
      <c r="B839" s="633" t="s">
        <v>2387</v>
      </c>
      <c r="C839" s="613"/>
      <c r="D839" s="613"/>
      <c r="E839" s="613"/>
      <c r="F839" s="613"/>
      <c r="G839" s="614"/>
    </row>
    <row r="840" spans="1:7" s="612" customFormat="1" ht="15">
      <c r="A840" s="596" t="s">
        <v>3694</v>
      </c>
      <c r="B840" s="633" t="s">
        <v>2161</v>
      </c>
      <c r="C840" s="613"/>
      <c r="D840" s="613"/>
      <c r="E840" s="613"/>
      <c r="F840" s="613"/>
      <c r="G840" s="614"/>
    </row>
    <row r="841" spans="1:7" s="612" customFormat="1" ht="15">
      <c r="A841" s="596" t="s">
        <v>3695</v>
      </c>
      <c r="B841" s="633" t="s">
        <v>3696</v>
      </c>
      <c r="C841" s="613"/>
      <c r="D841" s="613"/>
      <c r="E841" s="613"/>
      <c r="F841" s="613"/>
      <c r="G841" s="614"/>
    </row>
    <row r="842" spans="1:7" s="612" customFormat="1" ht="15">
      <c r="A842" s="596" t="s">
        <v>3697</v>
      </c>
      <c r="B842" s="633" t="s">
        <v>3698</v>
      </c>
      <c r="C842" s="613"/>
      <c r="D842" s="613"/>
      <c r="E842" s="613"/>
      <c r="F842" s="613"/>
      <c r="G842" s="614"/>
    </row>
    <row r="843" spans="1:7" s="612" customFormat="1" ht="15">
      <c r="A843" s="596" t="s">
        <v>3699</v>
      </c>
      <c r="B843" s="633" t="s">
        <v>3700</v>
      </c>
      <c r="C843" s="613"/>
      <c r="D843" s="613"/>
      <c r="E843" s="613"/>
      <c r="F843" s="613"/>
      <c r="G843" s="614"/>
    </row>
    <row r="844" spans="1:7" s="612" customFormat="1" ht="15">
      <c r="A844" s="596" t="s">
        <v>3701</v>
      </c>
      <c r="B844" s="633" t="s">
        <v>3702</v>
      </c>
      <c r="C844" s="613"/>
      <c r="D844" s="613"/>
      <c r="E844" s="613"/>
      <c r="F844" s="613"/>
      <c r="G844" s="614"/>
    </row>
    <row r="845" spans="1:7" s="612" customFormat="1" ht="15">
      <c r="A845" s="596" t="s">
        <v>3703</v>
      </c>
      <c r="B845" s="633" t="s">
        <v>2723</v>
      </c>
      <c r="C845" s="613"/>
      <c r="D845" s="613"/>
      <c r="E845" s="613"/>
      <c r="F845" s="613"/>
      <c r="G845" s="614"/>
    </row>
    <row r="846" spans="1:7" s="612" customFormat="1" ht="15">
      <c r="A846" s="596" t="s">
        <v>3704</v>
      </c>
      <c r="B846" s="633" t="s">
        <v>2725</v>
      </c>
      <c r="C846" s="613"/>
      <c r="D846" s="613"/>
      <c r="E846" s="613"/>
      <c r="F846" s="613"/>
      <c r="G846" s="614"/>
    </row>
    <row r="847" spans="1:7" s="612" customFormat="1" ht="15">
      <c r="A847" s="596" t="s">
        <v>3705</v>
      </c>
      <c r="B847" s="633" t="s">
        <v>2726</v>
      </c>
      <c r="C847" s="613"/>
      <c r="D847" s="613"/>
      <c r="E847" s="613"/>
      <c r="F847" s="613"/>
      <c r="G847" s="614"/>
    </row>
    <row r="848" spans="1:7" s="612" customFormat="1" ht="15">
      <c r="A848" s="596" t="s">
        <v>3706</v>
      </c>
      <c r="B848" s="633" t="s">
        <v>2727</v>
      </c>
      <c r="C848" s="613"/>
      <c r="D848" s="613"/>
      <c r="E848" s="613"/>
      <c r="F848" s="613"/>
      <c r="G848" s="614"/>
    </row>
    <row r="849" spans="1:7" s="612" customFormat="1" ht="15">
      <c r="A849" s="596" t="s">
        <v>3707</v>
      </c>
      <c r="B849" s="633" t="s">
        <v>3708</v>
      </c>
      <c r="C849" s="613"/>
      <c r="D849" s="613"/>
      <c r="E849" s="613"/>
      <c r="F849" s="613"/>
      <c r="G849" s="614"/>
    </row>
    <row r="850" spans="1:7" s="612" customFormat="1" ht="15">
      <c r="A850" s="596" t="s">
        <v>3709</v>
      </c>
      <c r="B850" s="633" t="s">
        <v>3710</v>
      </c>
      <c r="C850" s="613"/>
      <c r="D850" s="613"/>
      <c r="E850" s="613"/>
      <c r="F850" s="613"/>
      <c r="G850" s="614"/>
    </row>
    <row r="851" spans="1:7" s="612" customFormat="1" ht="27" customHeight="1">
      <c r="A851" s="596" t="s">
        <v>3711</v>
      </c>
      <c r="B851" s="805" t="s">
        <v>3712</v>
      </c>
      <c r="C851" s="806"/>
      <c r="D851" s="806"/>
      <c r="E851" s="806"/>
      <c r="F851" s="806"/>
      <c r="G851" s="807"/>
    </row>
    <row r="852" spans="1:7" s="612" customFormat="1" ht="15">
      <c r="A852" s="596" t="s">
        <v>3713</v>
      </c>
      <c r="B852" s="633" t="s">
        <v>3714</v>
      </c>
      <c r="C852" s="613"/>
      <c r="D852" s="613"/>
      <c r="E852" s="613"/>
      <c r="F852" s="613"/>
      <c r="G852" s="614"/>
    </row>
    <row r="853" spans="1:7" s="612" customFormat="1" ht="15">
      <c r="A853" s="596" t="s">
        <v>3715</v>
      </c>
      <c r="B853" s="633" t="s">
        <v>3716</v>
      </c>
      <c r="C853" s="613"/>
      <c r="D853" s="613"/>
      <c r="E853" s="613"/>
      <c r="F853" s="613"/>
      <c r="G853" s="614"/>
    </row>
    <row r="854" spans="1:7" s="612" customFormat="1" ht="15">
      <c r="A854" s="596" t="s">
        <v>3717</v>
      </c>
      <c r="B854" s="633" t="s">
        <v>3718</v>
      </c>
      <c r="C854" s="613"/>
      <c r="D854" s="613"/>
      <c r="E854" s="613"/>
      <c r="F854" s="613"/>
      <c r="G854" s="614"/>
    </row>
    <row r="855" spans="1:7" s="612" customFormat="1" ht="15">
      <c r="A855" s="596" t="s">
        <v>3719</v>
      </c>
      <c r="B855" s="633" t="s">
        <v>3720</v>
      </c>
      <c r="C855" s="613"/>
      <c r="D855" s="613"/>
      <c r="E855" s="613"/>
      <c r="F855" s="613"/>
      <c r="G855" s="614"/>
    </row>
    <row r="856" spans="1:7" s="612" customFormat="1" ht="15">
      <c r="A856" s="596" t="s">
        <v>3721</v>
      </c>
      <c r="B856" s="633" t="s">
        <v>3722</v>
      </c>
      <c r="C856" s="613"/>
      <c r="D856" s="613"/>
      <c r="E856" s="613"/>
      <c r="F856" s="613"/>
      <c r="G856" s="614"/>
    </row>
    <row r="857" spans="1:7" s="612" customFormat="1" ht="15">
      <c r="A857" s="596" t="s">
        <v>3723</v>
      </c>
      <c r="B857" s="633" t="s">
        <v>3724</v>
      </c>
      <c r="C857" s="613"/>
      <c r="D857" s="613"/>
      <c r="E857" s="613"/>
      <c r="F857" s="613"/>
      <c r="G857" s="614"/>
    </row>
    <row r="858" spans="1:7" s="612" customFormat="1" ht="15">
      <c r="A858" s="596" t="s">
        <v>3725</v>
      </c>
      <c r="B858" s="633" t="s">
        <v>3726</v>
      </c>
      <c r="C858" s="613"/>
      <c r="D858" s="613"/>
      <c r="E858" s="613"/>
      <c r="F858" s="613"/>
      <c r="G858" s="614"/>
    </row>
    <row r="859" spans="1:7" s="612" customFormat="1" ht="15">
      <c r="A859" s="596" t="s">
        <v>3727</v>
      </c>
      <c r="B859" s="633" t="s">
        <v>3728</v>
      </c>
      <c r="C859" s="613"/>
      <c r="D859" s="613"/>
      <c r="E859" s="613"/>
      <c r="F859" s="613"/>
      <c r="G859" s="614"/>
    </row>
    <row r="860" spans="1:7" s="612" customFormat="1" ht="15">
      <c r="A860" s="596" t="s">
        <v>3729</v>
      </c>
      <c r="B860" s="633" t="s">
        <v>3730</v>
      </c>
      <c r="C860" s="613"/>
      <c r="D860" s="613"/>
      <c r="E860" s="613"/>
      <c r="F860" s="613"/>
      <c r="G860" s="614"/>
    </row>
    <row r="861" spans="1:7" s="612" customFormat="1" ht="15">
      <c r="A861" s="596" t="s">
        <v>3731</v>
      </c>
      <c r="B861" s="633" t="s">
        <v>3732</v>
      </c>
      <c r="C861" s="613"/>
      <c r="D861" s="613"/>
      <c r="E861" s="613"/>
      <c r="F861" s="613"/>
      <c r="G861" s="614"/>
    </row>
    <row r="862" spans="1:7" s="612" customFormat="1" ht="15">
      <c r="A862" s="596" t="s">
        <v>3733</v>
      </c>
      <c r="B862" s="633" t="s">
        <v>3734</v>
      </c>
      <c r="C862" s="613"/>
      <c r="D862" s="613"/>
      <c r="E862" s="613"/>
      <c r="F862" s="613"/>
      <c r="G862" s="614"/>
    </row>
    <row r="863" spans="1:7" s="612" customFormat="1" ht="15">
      <c r="A863" s="596" t="s">
        <v>3735</v>
      </c>
      <c r="B863" s="633" t="s">
        <v>3736</v>
      </c>
      <c r="C863" s="613"/>
      <c r="D863" s="613"/>
      <c r="E863" s="613"/>
      <c r="F863" s="613"/>
      <c r="G863" s="614"/>
    </row>
    <row r="864" spans="1:7" s="612" customFormat="1" ht="15">
      <c r="A864" s="596" t="s">
        <v>3737</v>
      </c>
      <c r="B864" s="633" t="s">
        <v>3738</v>
      </c>
      <c r="C864" s="613"/>
      <c r="D864" s="613"/>
      <c r="E864" s="613"/>
      <c r="F864" s="613"/>
      <c r="G864" s="614"/>
    </row>
    <row r="865" spans="1:7" s="612" customFormat="1" ht="15">
      <c r="A865" s="596" t="s">
        <v>3739</v>
      </c>
      <c r="B865" s="633" t="s">
        <v>3740</v>
      </c>
      <c r="C865" s="613"/>
      <c r="D865" s="613"/>
      <c r="E865" s="613"/>
      <c r="F865" s="613"/>
      <c r="G865" s="614"/>
    </row>
    <row r="866" spans="1:7" s="612" customFormat="1" ht="15">
      <c r="A866" s="596" t="s">
        <v>3741</v>
      </c>
      <c r="B866" s="633" t="s">
        <v>3742</v>
      </c>
      <c r="C866" s="613"/>
      <c r="D866" s="613"/>
      <c r="E866" s="613"/>
      <c r="F866" s="613"/>
      <c r="G866" s="614"/>
    </row>
    <row r="867" spans="1:7" s="612" customFormat="1" ht="15">
      <c r="A867" s="596" t="s">
        <v>3743</v>
      </c>
      <c r="B867" s="633" t="s">
        <v>3744</v>
      </c>
      <c r="C867" s="613"/>
      <c r="D867" s="613"/>
      <c r="E867" s="613"/>
      <c r="F867" s="613"/>
      <c r="G867" s="614"/>
    </row>
    <row r="868" spans="1:7" s="612" customFormat="1" ht="15">
      <c r="A868" s="597">
        <v>600349</v>
      </c>
      <c r="B868" s="633" t="s">
        <v>3746</v>
      </c>
      <c r="C868" s="613"/>
      <c r="D868" s="613"/>
      <c r="E868" s="613"/>
      <c r="F868" s="613"/>
      <c r="G868" s="614"/>
    </row>
    <row r="869" spans="1:7" s="612" customFormat="1" ht="15">
      <c r="A869" s="596" t="s">
        <v>3747</v>
      </c>
      <c r="B869" s="633" t="s">
        <v>3748</v>
      </c>
      <c r="C869" s="613"/>
      <c r="D869" s="613"/>
      <c r="E869" s="613"/>
      <c r="F869" s="613"/>
      <c r="G869" s="614"/>
    </row>
    <row r="870" spans="1:7" s="612" customFormat="1" ht="15">
      <c r="A870" s="596" t="s">
        <v>3749</v>
      </c>
      <c r="B870" s="633" t="s">
        <v>3750</v>
      </c>
      <c r="C870" s="613"/>
      <c r="D870" s="613"/>
      <c r="E870" s="613"/>
      <c r="F870" s="613"/>
      <c r="G870" s="614"/>
    </row>
    <row r="871" spans="1:7" s="612" customFormat="1" ht="15">
      <c r="A871" s="596" t="s">
        <v>3751</v>
      </c>
      <c r="B871" s="633" t="s">
        <v>3752</v>
      </c>
      <c r="C871" s="613"/>
      <c r="D871" s="613"/>
      <c r="E871" s="613"/>
      <c r="F871" s="613"/>
      <c r="G871" s="614"/>
    </row>
    <row r="872" spans="1:7" s="612" customFormat="1" ht="15">
      <c r="A872" s="596" t="s">
        <v>3753</v>
      </c>
      <c r="B872" s="633" t="s">
        <v>3754</v>
      </c>
      <c r="C872" s="613"/>
      <c r="D872" s="613"/>
      <c r="E872" s="613"/>
      <c r="F872" s="613"/>
      <c r="G872" s="614"/>
    </row>
    <row r="873" spans="1:7" s="612" customFormat="1" ht="15">
      <c r="A873" s="596" t="s">
        <v>3755</v>
      </c>
      <c r="B873" s="633" t="s">
        <v>3756</v>
      </c>
      <c r="C873" s="613"/>
      <c r="D873" s="613"/>
      <c r="E873" s="613"/>
      <c r="F873" s="613"/>
      <c r="G873" s="614"/>
    </row>
    <row r="874" spans="1:7" s="612" customFormat="1" ht="15">
      <c r="A874" s="596" t="s">
        <v>3757</v>
      </c>
      <c r="B874" s="633" t="s">
        <v>3758</v>
      </c>
      <c r="C874" s="613"/>
      <c r="D874" s="613"/>
      <c r="E874" s="613"/>
      <c r="F874" s="613"/>
      <c r="G874" s="614"/>
    </row>
    <row r="875" spans="1:7" s="612" customFormat="1" ht="15">
      <c r="A875" s="596" t="s">
        <v>3759</v>
      </c>
      <c r="B875" s="633" t="s">
        <v>3760</v>
      </c>
      <c r="C875" s="613"/>
      <c r="D875" s="613"/>
      <c r="E875" s="613"/>
      <c r="F875" s="613"/>
      <c r="G875" s="614"/>
    </row>
    <row r="876" spans="1:7" s="612" customFormat="1" ht="15">
      <c r="A876" s="596" t="s">
        <v>3761</v>
      </c>
      <c r="B876" s="633" t="s">
        <v>3762</v>
      </c>
      <c r="C876" s="613"/>
      <c r="D876" s="613"/>
      <c r="E876" s="613"/>
      <c r="F876" s="613"/>
      <c r="G876" s="614"/>
    </row>
    <row r="877" spans="1:7" s="612" customFormat="1" ht="15">
      <c r="A877" s="596" t="s">
        <v>3763</v>
      </c>
      <c r="B877" s="633" t="s">
        <v>3764</v>
      </c>
      <c r="C877" s="613"/>
      <c r="D877" s="613"/>
      <c r="E877" s="613"/>
      <c r="F877" s="613"/>
      <c r="G877" s="614"/>
    </row>
    <row r="878" spans="1:7" s="612" customFormat="1" ht="15">
      <c r="A878" s="596" t="s">
        <v>3765</v>
      </c>
      <c r="B878" s="633" t="s">
        <v>3766</v>
      </c>
      <c r="C878" s="613"/>
      <c r="D878" s="613"/>
      <c r="E878" s="613"/>
      <c r="F878" s="613"/>
      <c r="G878" s="614"/>
    </row>
    <row r="879" spans="1:7" s="612" customFormat="1" ht="15">
      <c r="A879" s="596" t="s">
        <v>3767</v>
      </c>
      <c r="B879" s="633" t="s">
        <v>3768</v>
      </c>
      <c r="C879" s="613"/>
      <c r="D879" s="613"/>
      <c r="E879" s="613"/>
      <c r="F879" s="613"/>
      <c r="G879" s="614"/>
    </row>
    <row r="880" spans="1:7" s="612" customFormat="1" ht="15">
      <c r="A880" s="623" t="s">
        <v>3774</v>
      </c>
      <c r="B880" s="598" t="s">
        <v>3775</v>
      </c>
      <c r="C880" s="613"/>
      <c r="D880" s="613"/>
      <c r="E880" s="613"/>
      <c r="F880" s="613"/>
      <c r="G880" s="614"/>
    </row>
    <row r="881" spans="1:7" s="612" customFormat="1">
      <c r="A881" s="624" t="s">
        <v>3776</v>
      </c>
      <c r="B881" s="627" t="s">
        <v>3777</v>
      </c>
      <c r="C881" s="625"/>
      <c r="D881" s="625"/>
      <c r="E881" s="625"/>
      <c r="F881" s="625"/>
      <c r="G881" s="626"/>
    </row>
    <row r="882" spans="1:7" ht="15.6" customHeight="1"/>
    <row r="883" spans="1:7" ht="15.6" customHeight="1"/>
    <row r="884" spans="1:7" ht="15.6" customHeight="1"/>
    <row r="885" spans="1:7" ht="15.6" customHeight="1"/>
    <row r="886" spans="1:7" ht="15.6" customHeight="1"/>
    <row r="887" spans="1:7" ht="15.6" customHeight="1"/>
    <row r="888" spans="1:7" ht="15.6" customHeight="1"/>
    <row r="889" spans="1:7" ht="15.6" customHeight="1"/>
    <row r="890" spans="1:7" ht="15.6" customHeight="1"/>
    <row r="891" spans="1:7" ht="15.6" customHeight="1"/>
    <row r="892" spans="1:7" ht="15.6" customHeight="1"/>
    <row r="893" spans="1:7" ht="15.6" customHeight="1"/>
    <row r="894" spans="1:7" ht="15.6" customHeight="1"/>
    <row r="895" spans="1:7" ht="15.6" customHeight="1"/>
    <row r="896" spans="1:7" ht="15.6" customHeight="1"/>
    <row r="897" ht="15.6" customHeight="1"/>
    <row r="898" ht="15.6" customHeight="1"/>
  </sheetData>
  <sortState ref="A9:B880">
    <sortCondition ref="A9:A880"/>
  </sortState>
  <mergeCells count="3">
    <mergeCell ref="C4:G4"/>
    <mergeCell ref="C2:D2"/>
    <mergeCell ref="B851:G851"/>
  </mergeCells>
  <printOptions horizontalCentered="1"/>
  <pageMargins left="0.23622047244094499" right="0.23622047244094499" top="0.35433070866141703" bottom="0.37" header="0.16" footer="0.13"/>
  <pageSetup paperSize="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4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21.5703125" style="28" customWidth="1"/>
    <col min="2" max="2" width="9.140625" style="28"/>
    <col min="3" max="3" width="5.85546875" style="28" customWidth="1"/>
    <col min="4" max="4" width="8" style="28" customWidth="1"/>
    <col min="5" max="5" width="5.85546875" style="27" customWidth="1"/>
    <col min="6" max="7" width="6.28515625" style="27" customWidth="1"/>
    <col min="8" max="8" width="6" style="27" customWidth="1"/>
    <col min="9" max="9" width="5.85546875" style="27" customWidth="1"/>
    <col min="10" max="10" width="6" style="27" customWidth="1"/>
    <col min="11" max="11" width="6.7109375" style="27" customWidth="1"/>
    <col min="12" max="12" width="6.42578125" style="27" customWidth="1"/>
    <col min="13" max="13" width="5.85546875" style="28" customWidth="1"/>
    <col min="14" max="14" width="6.28515625" style="28" customWidth="1"/>
    <col min="15" max="15" width="6.7109375" style="28" customWidth="1"/>
    <col min="16" max="16" width="5.7109375" style="20" customWidth="1"/>
    <col min="17" max="18" width="6.7109375" style="20" customWidth="1"/>
    <col min="19" max="16384" width="9.140625" style="20"/>
  </cols>
  <sheetData>
    <row r="1" spans="1:23" s="16" customFormat="1" ht="15.75">
      <c r="A1" s="727" t="s">
        <v>192</v>
      </c>
      <c r="B1" s="728"/>
      <c r="C1" s="728"/>
      <c r="D1" s="729"/>
      <c r="E1" s="690" t="str">
        <f>Kadar.ode.!F1</f>
        <v>Институт за плућне болести Војводине</v>
      </c>
      <c r="F1" s="310"/>
      <c r="G1" s="310"/>
      <c r="H1" s="310"/>
      <c r="I1" s="310"/>
      <c r="J1" s="310"/>
      <c r="K1" s="310"/>
      <c r="L1" s="310"/>
      <c r="M1" s="310"/>
      <c r="N1" s="310"/>
      <c r="O1" s="670"/>
      <c r="P1" s="670"/>
      <c r="Q1" s="670"/>
      <c r="R1" s="681"/>
      <c r="S1" s="18"/>
      <c r="T1" s="41"/>
      <c r="W1" s="19"/>
    </row>
    <row r="2" spans="1:23" s="16" customFormat="1" ht="15.75">
      <c r="A2" s="727" t="s">
        <v>193</v>
      </c>
      <c r="B2" s="728"/>
      <c r="C2" s="728"/>
      <c r="D2" s="729"/>
      <c r="E2" s="731">
        <f>Kadar.ode.!F2</f>
        <v>8042462</v>
      </c>
      <c r="F2" s="732"/>
      <c r="G2" s="310"/>
      <c r="H2" s="310"/>
      <c r="I2" s="310"/>
      <c r="J2" s="310"/>
      <c r="K2" s="310"/>
      <c r="L2" s="310"/>
      <c r="M2" s="310"/>
      <c r="N2" s="310"/>
      <c r="O2" s="670"/>
      <c r="P2" s="670"/>
      <c r="Q2" s="670"/>
      <c r="R2" s="681"/>
      <c r="S2" s="18"/>
      <c r="T2" s="41"/>
      <c r="W2" s="19"/>
    </row>
    <row r="3" spans="1:23" s="16" customFormat="1" ht="15.75">
      <c r="A3" s="727" t="s">
        <v>194</v>
      </c>
      <c r="B3" s="728"/>
      <c r="C3" s="728"/>
      <c r="D3" s="729"/>
      <c r="E3" s="308" t="str">
        <f>Kadar.ode.!F3</f>
        <v>01.01.2021.</v>
      </c>
      <c r="F3" s="310"/>
      <c r="G3" s="310"/>
      <c r="H3" s="310"/>
      <c r="I3" s="310"/>
      <c r="J3" s="310"/>
      <c r="K3" s="310"/>
      <c r="L3" s="310"/>
      <c r="M3" s="310"/>
      <c r="N3" s="310"/>
      <c r="O3" s="670"/>
      <c r="P3" s="670"/>
      <c r="Q3" s="670"/>
      <c r="R3" s="681"/>
      <c r="S3" s="18"/>
      <c r="T3" s="41"/>
      <c r="W3" s="19"/>
    </row>
    <row r="4" spans="1:23" s="16" customFormat="1" ht="15.75">
      <c r="A4" s="727" t="s">
        <v>1821</v>
      </c>
      <c r="B4" s="728"/>
      <c r="C4" s="728"/>
      <c r="D4" s="729"/>
      <c r="E4" s="309" t="s">
        <v>324</v>
      </c>
      <c r="F4" s="311"/>
      <c r="G4" s="311"/>
      <c r="H4" s="311"/>
      <c r="I4" s="311"/>
      <c r="J4" s="311"/>
      <c r="K4" s="311"/>
      <c r="L4" s="311"/>
      <c r="M4" s="311"/>
      <c r="N4" s="311"/>
      <c r="O4" s="670"/>
      <c r="P4" s="670"/>
      <c r="Q4" s="670"/>
      <c r="R4" s="681"/>
      <c r="S4" s="18"/>
      <c r="T4" s="41"/>
      <c r="W4" s="19"/>
    </row>
    <row r="5" spans="1:23" s="16" customFormat="1" ht="10.5" customHeight="1">
      <c r="A5" s="682"/>
      <c r="B5" s="683"/>
      <c r="C5" s="684"/>
      <c r="D5" s="685"/>
      <c r="F5" s="29"/>
      <c r="G5" s="29"/>
      <c r="H5" s="29"/>
      <c r="I5" s="29"/>
      <c r="J5" s="29"/>
      <c r="K5" s="29"/>
      <c r="L5" s="29"/>
      <c r="M5" s="29"/>
      <c r="O5" s="18"/>
      <c r="P5" s="18"/>
      <c r="Q5" s="18"/>
      <c r="R5" s="41"/>
      <c r="S5" s="18"/>
      <c r="T5" s="41"/>
      <c r="W5" s="19"/>
    </row>
    <row r="6" spans="1:23" ht="55.5" customHeight="1">
      <c r="A6" s="730" t="s">
        <v>54</v>
      </c>
      <c r="B6" s="730" t="s">
        <v>200</v>
      </c>
      <c r="C6" s="730" t="s">
        <v>30</v>
      </c>
      <c r="D6" s="730" t="s">
        <v>31</v>
      </c>
      <c r="E6" s="730" t="s">
        <v>202</v>
      </c>
      <c r="F6" s="730"/>
      <c r="G6" s="730"/>
      <c r="H6" s="730"/>
      <c r="I6" s="730"/>
      <c r="J6" s="730"/>
      <c r="K6" s="730"/>
      <c r="L6" s="730"/>
      <c r="M6" s="730"/>
      <c r="N6" s="730"/>
      <c r="O6" s="730"/>
      <c r="P6" s="730" t="s">
        <v>199</v>
      </c>
      <c r="Q6" s="730"/>
      <c r="R6" s="730"/>
    </row>
    <row r="7" spans="1:23" s="46" customFormat="1" ht="88.5" customHeight="1">
      <c r="A7" s="730"/>
      <c r="B7" s="730"/>
      <c r="C7" s="730"/>
      <c r="D7" s="730"/>
      <c r="E7" s="636" t="s">
        <v>140</v>
      </c>
      <c r="F7" s="636" t="s">
        <v>195</v>
      </c>
      <c r="G7" s="636" t="s">
        <v>196</v>
      </c>
      <c r="H7" s="636" t="s">
        <v>210</v>
      </c>
      <c r="I7" s="636" t="s">
        <v>211</v>
      </c>
      <c r="J7" s="636" t="s">
        <v>203</v>
      </c>
      <c r="K7" s="636" t="s">
        <v>204</v>
      </c>
      <c r="L7" s="636" t="s">
        <v>205</v>
      </c>
      <c r="M7" s="636" t="s">
        <v>141</v>
      </c>
      <c r="N7" s="636" t="s">
        <v>206</v>
      </c>
      <c r="O7" s="636" t="s">
        <v>207</v>
      </c>
      <c r="P7" s="636" t="s">
        <v>135</v>
      </c>
      <c r="Q7" s="636" t="s">
        <v>136</v>
      </c>
      <c r="R7" s="636" t="s">
        <v>137</v>
      </c>
    </row>
    <row r="8" spans="1:23" ht="20.45" customHeight="1">
      <c r="A8" s="73" t="s">
        <v>3631</v>
      </c>
      <c r="B8" s="73">
        <v>17</v>
      </c>
      <c r="C8" s="73"/>
      <c r="D8" s="73"/>
      <c r="E8" s="75">
        <v>1</v>
      </c>
      <c r="F8" s="75"/>
      <c r="G8" s="75">
        <v>1</v>
      </c>
      <c r="H8" s="69">
        <v>2</v>
      </c>
      <c r="I8" s="74">
        <f t="shared" ref="I8:I17" si="0">E8-H8</f>
        <v>-1</v>
      </c>
      <c r="J8" s="75">
        <v>4</v>
      </c>
      <c r="K8" s="69">
        <v>5</v>
      </c>
      <c r="L8" s="74">
        <f t="shared" ref="L8:L17" si="1">J8-K8</f>
        <v>-1</v>
      </c>
      <c r="M8" s="65"/>
      <c r="N8" s="69"/>
      <c r="O8" s="74">
        <f t="shared" ref="O8:O17" si="2">M8-N8</f>
        <v>0</v>
      </c>
      <c r="P8" s="76"/>
      <c r="Q8" s="76"/>
      <c r="R8" s="76"/>
    </row>
    <row r="9" spans="1:23" ht="12" customHeight="1">
      <c r="A9" s="73"/>
      <c r="B9" s="73"/>
      <c r="C9" s="73"/>
      <c r="D9" s="73"/>
      <c r="E9" s="65"/>
      <c r="F9" s="75"/>
      <c r="G9" s="75"/>
      <c r="H9" s="69"/>
      <c r="I9" s="74">
        <f t="shared" si="0"/>
        <v>0</v>
      </c>
      <c r="J9" s="75"/>
      <c r="K9" s="69"/>
      <c r="L9" s="74">
        <f t="shared" si="1"/>
        <v>0</v>
      </c>
      <c r="M9" s="65"/>
      <c r="N9" s="69"/>
      <c r="O9" s="74">
        <f t="shared" si="2"/>
        <v>0</v>
      </c>
      <c r="P9" s="76"/>
      <c r="Q9" s="76"/>
      <c r="R9" s="76"/>
    </row>
    <row r="10" spans="1:23" ht="12" customHeight="1">
      <c r="A10" s="179"/>
      <c r="B10" s="73"/>
      <c r="C10" s="73"/>
      <c r="D10" s="73"/>
      <c r="E10" s="65"/>
      <c r="F10" s="75"/>
      <c r="G10" s="75"/>
      <c r="H10" s="69"/>
      <c r="I10" s="74">
        <f t="shared" si="0"/>
        <v>0</v>
      </c>
      <c r="J10" s="75"/>
      <c r="K10" s="69"/>
      <c r="L10" s="74">
        <f t="shared" si="1"/>
        <v>0</v>
      </c>
      <c r="M10" s="65"/>
      <c r="N10" s="69"/>
      <c r="O10" s="74">
        <f t="shared" si="2"/>
        <v>0</v>
      </c>
      <c r="P10" s="76"/>
      <c r="Q10" s="76"/>
      <c r="R10" s="76"/>
    </row>
    <row r="11" spans="1:23" ht="12" customHeight="1">
      <c r="A11" s="73"/>
      <c r="B11" s="73"/>
      <c r="C11" s="73"/>
      <c r="D11" s="73"/>
      <c r="E11" s="73"/>
      <c r="F11" s="232"/>
      <c r="G11" s="232"/>
      <c r="H11" s="69"/>
      <c r="I11" s="74">
        <f t="shared" si="0"/>
        <v>0</v>
      </c>
      <c r="J11" s="73"/>
      <c r="K11" s="69"/>
      <c r="L11" s="74">
        <f t="shared" si="1"/>
        <v>0</v>
      </c>
      <c r="M11" s="73"/>
      <c r="N11" s="69"/>
      <c r="O11" s="74">
        <f t="shared" si="2"/>
        <v>0</v>
      </c>
      <c r="P11" s="76"/>
      <c r="Q11" s="76"/>
      <c r="R11" s="76"/>
    </row>
    <row r="12" spans="1:23" ht="12" customHeight="1">
      <c r="A12" s="73"/>
      <c r="B12" s="73"/>
      <c r="C12" s="73"/>
      <c r="D12" s="73"/>
      <c r="E12" s="73"/>
      <c r="F12" s="232"/>
      <c r="G12" s="232"/>
      <c r="H12" s="69"/>
      <c r="I12" s="74">
        <f t="shared" si="0"/>
        <v>0</v>
      </c>
      <c r="J12" s="73"/>
      <c r="K12" s="69"/>
      <c r="L12" s="74">
        <f t="shared" si="1"/>
        <v>0</v>
      </c>
      <c r="M12" s="73"/>
      <c r="N12" s="69"/>
      <c r="O12" s="74">
        <f t="shared" si="2"/>
        <v>0</v>
      </c>
      <c r="P12" s="76"/>
      <c r="Q12" s="76"/>
      <c r="R12" s="76"/>
    </row>
    <row r="13" spans="1:23" ht="12" customHeight="1">
      <c r="A13" s="73"/>
      <c r="B13" s="73"/>
      <c r="C13" s="73"/>
      <c r="D13" s="73"/>
      <c r="E13" s="73"/>
      <c r="F13" s="232"/>
      <c r="G13" s="232"/>
      <c r="H13" s="69"/>
      <c r="I13" s="74">
        <f t="shared" si="0"/>
        <v>0</v>
      </c>
      <c r="J13" s="73"/>
      <c r="K13" s="69"/>
      <c r="L13" s="74">
        <f t="shared" si="1"/>
        <v>0</v>
      </c>
      <c r="M13" s="73"/>
      <c r="N13" s="69"/>
      <c r="O13" s="74">
        <f t="shared" si="2"/>
        <v>0</v>
      </c>
      <c r="P13" s="76"/>
      <c r="Q13" s="76"/>
      <c r="R13" s="76"/>
    </row>
    <row r="14" spans="1:23" ht="12" customHeight="1">
      <c r="A14" s="73"/>
      <c r="B14" s="73"/>
      <c r="C14" s="73"/>
      <c r="D14" s="73"/>
      <c r="E14" s="73"/>
      <c r="F14" s="232"/>
      <c r="G14" s="232"/>
      <c r="H14" s="69"/>
      <c r="I14" s="74">
        <f t="shared" si="0"/>
        <v>0</v>
      </c>
      <c r="J14" s="73"/>
      <c r="K14" s="69"/>
      <c r="L14" s="74">
        <f t="shared" si="1"/>
        <v>0</v>
      </c>
      <c r="M14" s="73"/>
      <c r="N14" s="69"/>
      <c r="O14" s="74">
        <f t="shared" si="2"/>
        <v>0</v>
      </c>
      <c r="P14" s="76"/>
      <c r="Q14" s="76"/>
      <c r="R14" s="76"/>
    </row>
    <row r="15" spans="1:23" ht="12" customHeight="1">
      <c r="A15" s="73"/>
      <c r="B15" s="73"/>
      <c r="C15" s="73"/>
      <c r="D15" s="73"/>
      <c r="E15" s="73"/>
      <c r="F15" s="232"/>
      <c r="G15" s="232"/>
      <c r="H15" s="69"/>
      <c r="I15" s="74">
        <f t="shared" si="0"/>
        <v>0</v>
      </c>
      <c r="J15" s="73"/>
      <c r="K15" s="69"/>
      <c r="L15" s="74">
        <f t="shared" si="1"/>
        <v>0</v>
      </c>
      <c r="M15" s="73"/>
      <c r="N15" s="69"/>
      <c r="O15" s="74">
        <f t="shared" si="2"/>
        <v>0</v>
      </c>
      <c r="P15" s="76"/>
      <c r="Q15" s="76"/>
      <c r="R15" s="76"/>
    </row>
    <row r="16" spans="1:23" ht="12" customHeight="1">
      <c r="A16" s="73"/>
      <c r="B16" s="73"/>
      <c r="C16" s="73"/>
      <c r="D16" s="73"/>
      <c r="E16" s="73"/>
      <c r="F16" s="232"/>
      <c r="G16" s="232"/>
      <c r="H16" s="69"/>
      <c r="I16" s="74">
        <f t="shared" si="0"/>
        <v>0</v>
      </c>
      <c r="J16" s="73"/>
      <c r="K16" s="69"/>
      <c r="L16" s="74">
        <f t="shared" si="1"/>
        <v>0</v>
      </c>
      <c r="M16" s="73"/>
      <c r="N16" s="69"/>
      <c r="O16" s="74">
        <f t="shared" si="2"/>
        <v>0</v>
      </c>
      <c r="P16" s="76"/>
      <c r="Q16" s="76"/>
      <c r="R16" s="76"/>
    </row>
    <row r="17" spans="1:18" ht="12" customHeight="1">
      <c r="A17" s="73"/>
      <c r="B17" s="73"/>
      <c r="C17" s="73"/>
      <c r="D17" s="73"/>
      <c r="E17" s="73"/>
      <c r="F17" s="232"/>
      <c r="G17" s="232"/>
      <c r="H17" s="69"/>
      <c r="I17" s="74">
        <f t="shared" si="0"/>
        <v>0</v>
      </c>
      <c r="J17" s="73"/>
      <c r="K17" s="69"/>
      <c r="L17" s="74">
        <f t="shared" si="1"/>
        <v>0</v>
      </c>
      <c r="M17" s="73"/>
      <c r="N17" s="69"/>
      <c r="O17" s="74">
        <f t="shared" si="2"/>
        <v>0</v>
      </c>
      <c r="P17" s="76"/>
      <c r="Q17" s="76"/>
      <c r="R17" s="76"/>
    </row>
    <row r="18" spans="1:18" s="47" customFormat="1" ht="12" customHeight="1">
      <c r="A18" s="200" t="s">
        <v>2</v>
      </c>
      <c r="B18" s="200"/>
      <c r="C18" s="200"/>
      <c r="D18" s="200"/>
      <c r="E18" s="200">
        <f t="shared" ref="E18:R18" si="3">SUM(E8:E17)</f>
        <v>1</v>
      </c>
      <c r="F18" s="200">
        <f t="shared" si="3"/>
        <v>0</v>
      </c>
      <c r="G18" s="200">
        <f t="shared" si="3"/>
        <v>1</v>
      </c>
      <c r="H18" s="200">
        <f t="shared" si="3"/>
        <v>2</v>
      </c>
      <c r="I18" s="200">
        <f t="shared" si="3"/>
        <v>-1</v>
      </c>
      <c r="J18" s="200">
        <f t="shared" si="3"/>
        <v>4</v>
      </c>
      <c r="K18" s="200">
        <f t="shared" si="3"/>
        <v>5</v>
      </c>
      <c r="L18" s="200">
        <f t="shared" si="3"/>
        <v>-1</v>
      </c>
      <c r="M18" s="200">
        <f t="shared" si="3"/>
        <v>0</v>
      </c>
      <c r="N18" s="200">
        <f t="shared" si="3"/>
        <v>0</v>
      </c>
      <c r="O18" s="200">
        <f t="shared" si="3"/>
        <v>0</v>
      </c>
      <c r="P18" s="200">
        <f t="shared" si="3"/>
        <v>0</v>
      </c>
      <c r="Q18" s="200">
        <f t="shared" si="3"/>
        <v>0</v>
      </c>
      <c r="R18" s="200">
        <f t="shared" si="3"/>
        <v>0</v>
      </c>
    </row>
    <row r="19" spans="1:18">
      <c r="A19" s="72" t="s">
        <v>201</v>
      </c>
    </row>
    <row r="20" spans="1:18" s="32" customFormat="1" ht="27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8" s="32" customFormat="1" ht="17.25" customHeight="1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8">
      <c r="A22" s="67"/>
      <c r="B22" s="67"/>
      <c r="C22" s="67"/>
      <c r="D22" s="67"/>
      <c r="E22" s="68"/>
      <c r="F22" s="68"/>
      <c r="G22" s="68"/>
      <c r="H22" s="68"/>
      <c r="I22" s="68"/>
      <c r="J22" s="68"/>
      <c r="K22" s="68"/>
      <c r="L22" s="68"/>
      <c r="M22" s="67"/>
      <c r="N22" s="67"/>
      <c r="O22" s="67"/>
      <c r="P22" s="680"/>
      <c r="R22" s="60"/>
    </row>
    <row r="23" spans="1:18">
      <c r="A23" s="67"/>
      <c r="B23" s="67"/>
      <c r="C23" s="67"/>
      <c r="D23" s="67"/>
      <c r="E23" s="68"/>
      <c r="F23" s="68"/>
      <c r="G23" s="68"/>
      <c r="H23" s="68"/>
      <c r="I23" s="68"/>
      <c r="J23" s="68"/>
      <c r="K23" s="68"/>
      <c r="L23" s="68"/>
      <c r="M23" s="67"/>
      <c r="N23" s="67"/>
      <c r="O23" s="67"/>
    </row>
    <row r="24" spans="1:18">
      <c r="A24" s="67"/>
      <c r="B24" s="67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7"/>
      <c r="N24" s="67"/>
      <c r="O24" s="67"/>
    </row>
  </sheetData>
  <mergeCells count="11">
    <mergeCell ref="A1:D1"/>
    <mergeCell ref="A2:D2"/>
    <mergeCell ref="A3:D3"/>
    <mergeCell ref="A4:D4"/>
    <mergeCell ref="P6:R6"/>
    <mergeCell ref="C6:C7"/>
    <mergeCell ref="D6:D7"/>
    <mergeCell ref="A6:A7"/>
    <mergeCell ref="B6:B7"/>
    <mergeCell ref="E6:O6"/>
    <mergeCell ref="E2:F2"/>
  </mergeCells>
  <phoneticPr fontId="14" type="noConversion"/>
  <printOptions horizontalCentered="1"/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W25"/>
  <sheetViews>
    <sheetView showGridLines="0" view="pageBreakPreview" zoomScaleSheetLayoutView="100" workbookViewId="0">
      <selection activeCell="AM10" sqref="AM10"/>
    </sheetView>
  </sheetViews>
  <sheetFormatPr defaultColWidth="9.140625" defaultRowHeight="15.75"/>
  <cols>
    <col min="1" max="1" width="29.42578125" style="16" customWidth="1"/>
    <col min="2" max="2" width="6.7109375" style="19" customWidth="1"/>
    <col min="3" max="3" width="5" style="19" customWidth="1"/>
    <col min="4" max="8" width="5.28515625" style="19" customWidth="1"/>
    <col min="9" max="9" width="5.28515625" style="21" customWidth="1"/>
    <col min="10" max="10" width="4.5703125" style="21" customWidth="1"/>
    <col min="11" max="11" width="4.85546875" style="16" customWidth="1"/>
    <col min="12" max="12" width="5.28515625" style="19" customWidth="1"/>
    <col min="13" max="14" width="5.28515625" style="16" customWidth="1"/>
    <col min="15" max="15" width="4.7109375" style="16" customWidth="1"/>
    <col min="16" max="16" width="4.85546875" style="16" customWidth="1"/>
    <col min="17" max="23" width="5.28515625" style="16" customWidth="1"/>
    <col min="24" max="16384" width="9.140625" style="16"/>
  </cols>
  <sheetData>
    <row r="1" spans="1:23">
      <c r="A1" s="727" t="s">
        <v>192</v>
      </c>
      <c r="B1" s="728"/>
      <c r="C1" s="728"/>
      <c r="D1" s="729"/>
      <c r="E1" s="689" t="str">
        <f>Kadar.ode.!F1</f>
        <v>Институт за плућне болести Војводине</v>
      </c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688"/>
      <c r="R1" s="688"/>
      <c r="S1" s="688"/>
      <c r="T1" s="688"/>
      <c r="U1" s="688"/>
      <c r="V1" s="688"/>
      <c r="W1" s="672"/>
    </row>
    <row r="2" spans="1:23">
      <c r="A2" s="727" t="s">
        <v>193</v>
      </c>
      <c r="B2" s="728"/>
      <c r="C2" s="728"/>
      <c r="D2" s="729"/>
      <c r="E2" s="731">
        <f>Kadar.ode.!F2</f>
        <v>8042462</v>
      </c>
      <c r="F2" s="732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688"/>
      <c r="R2" s="688"/>
      <c r="S2" s="688"/>
      <c r="T2" s="688"/>
      <c r="U2" s="688"/>
      <c r="V2" s="688"/>
      <c r="W2" s="672"/>
    </row>
    <row r="3" spans="1:23">
      <c r="A3" s="727" t="s">
        <v>194</v>
      </c>
      <c r="B3" s="728"/>
      <c r="C3" s="728"/>
      <c r="D3" s="729"/>
      <c r="E3" s="308" t="str">
        <f>Kadar.ode.!F3</f>
        <v>01.01.2021.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688"/>
      <c r="R3" s="688"/>
      <c r="S3" s="688"/>
      <c r="T3" s="688"/>
      <c r="U3" s="688"/>
      <c r="V3" s="688"/>
      <c r="W3" s="672"/>
    </row>
    <row r="4" spans="1:23">
      <c r="A4" s="727" t="s">
        <v>1822</v>
      </c>
      <c r="B4" s="728"/>
      <c r="C4" s="728"/>
      <c r="D4" s="729"/>
      <c r="E4" s="309" t="s">
        <v>325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688"/>
      <c r="R4" s="688"/>
      <c r="S4" s="688"/>
      <c r="T4" s="688"/>
      <c r="U4" s="688"/>
      <c r="V4" s="688"/>
      <c r="W4" s="672"/>
    </row>
    <row r="5" spans="1:23" ht="9" customHeight="1">
      <c r="A5" s="63"/>
      <c r="B5" s="16"/>
      <c r="C5" s="62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3" ht="45.75" customHeight="1">
      <c r="A6" s="725" t="s">
        <v>322</v>
      </c>
      <c r="B6" s="722" t="s">
        <v>32</v>
      </c>
      <c r="C6" s="722" t="s">
        <v>189</v>
      </c>
      <c r="D6" s="724" t="s">
        <v>202</v>
      </c>
      <c r="E6" s="724"/>
      <c r="F6" s="724"/>
      <c r="G6" s="724"/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4"/>
      <c r="S6" s="724"/>
      <c r="T6" s="724" t="s">
        <v>199</v>
      </c>
      <c r="U6" s="724"/>
      <c r="V6" s="724"/>
      <c r="W6" s="724"/>
    </row>
    <row r="7" spans="1:23" s="48" customFormat="1" ht="66" customHeight="1">
      <c r="A7" s="725"/>
      <c r="B7" s="722"/>
      <c r="C7" s="722"/>
      <c r="D7" s="634" t="s">
        <v>140</v>
      </c>
      <c r="E7" s="634" t="s">
        <v>212</v>
      </c>
      <c r="F7" s="634" t="s">
        <v>195</v>
      </c>
      <c r="G7" s="634" t="s">
        <v>196</v>
      </c>
      <c r="H7" s="634" t="s">
        <v>338</v>
      </c>
      <c r="I7" s="634" t="s">
        <v>57</v>
      </c>
      <c r="J7" s="634" t="s">
        <v>339</v>
      </c>
      <c r="K7" s="635" t="s">
        <v>64</v>
      </c>
      <c r="L7" s="635" t="s">
        <v>213</v>
      </c>
      <c r="M7" s="635" t="s">
        <v>338</v>
      </c>
      <c r="N7" s="634" t="s">
        <v>57</v>
      </c>
      <c r="O7" s="634" t="s">
        <v>339</v>
      </c>
      <c r="P7" s="634" t="s">
        <v>64</v>
      </c>
      <c r="Q7" s="637" t="s">
        <v>214</v>
      </c>
      <c r="R7" s="637" t="s">
        <v>138</v>
      </c>
      <c r="S7" s="637" t="s">
        <v>29</v>
      </c>
      <c r="T7" s="634" t="s">
        <v>135</v>
      </c>
      <c r="U7" s="634" t="s">
        <v>321</v>
      </c>
      <c r="V7" s="634" t="s">
        <v>142</v>
      </c>
      <c r="W7" s="634" t="s">
        <v>137</v>
      </c>
    </row>
    <row r="8" spans="1:23" ht="24">
      <c r="A8" s="180" t="s">
        <v>33</v>
      </c>
      <c r="B8" s="65">
        <v>312</v>
      </c>
      <c r="C8" s="75">
        <v>7</v>
      </c>
      <c r="D8" s="65">
        <v>6</v>
      </c>
      <c r="E8" s="65"/>
      <c r="F8" s="75">
        <v>3</v>
      </c>
      <c r="G8" s="75">
        <v>3</v>
      </c>
      <c r="H8" s="65">
        <v>9</v>
      </c>
      <c r="I8" s="65"/>
      <c r="J8" s="69">
        <f>SUM(H8:I8)</f>
        <v>9</v>
      </c>
      <c r="K8" s="78">
        <f t="shared" ref="K8:K22" si="0">D8-(H8+I8)</f>
        <v>-3</v>
      </c>
      <c r="L8" s="65">
        <v>17</v>
      </c>
      <c r="M8" s="65">
        <v>28</v>
      </c>
      <c r="N8" s="65"/>
      <c r="O8" s="69">
        <f>SUM(M8:N8)</f>
        <v>28</v>
      </c>
      <c r="P8" s="79">
        <f t="shared" ref="P8:P22" si="1">L8-(M8+N8)</f>
        <v>-11</v>
      </c>
      <c r="Q8" s="80"/>
      <c r="R8" s="80"/>
      <c r="S8" s="79">
        <f>Q8-R8</f>
        <v>0</v>
      </c>
      <c r="T8" s="83"/>
      <c r="U8" s="83"/>
      <c r="V8" s="83"/>
      <c r="W8" s="83"/>
    </row>
    <row r="9" spans="1:23">
      <c r="A9" s="180" t="s">
        <v>34</v>
      </c>
      <c r="B9" s="65">
        <v>312</v>
      </c>
      <c r="C9" s="75">
        <v>2</v>
      </c>
      <c r="D9" s="65">
        <v>2</v>
      </c>
      <c r="E9" s="65"/>
      <c r="F9" s="75"/>
      <c r="G9" s="75">
        <v>2</v>
      </c>
      <c r="H9" s="65">
        <v>2</v>
      </c>
      <c r="I9" s="65"/>
      <c r="J9" s="69">
        <f t="shared" ref="J9:J22" si="2">SUM(H9:I9)</f>
        <v>2</v>
      </c>
      <c r="K9" s="78">
        <f t="shared" si="0"/>
        <v>0</v>
      </c>
      <c r="L9" s="65"/>
      <c r="M9" s="65">
        <v>2</v>
      </c>
      <c r="N9" s="65"/>
      <c r="O9" s="69">
        <f t="shared" ref="O9:O22" si="3">SUM(M9:N9)</f>
        <v>2</v>
      </c>
      <c r="P9" s="79">
        <f t="shared" si="1"/>
        <v>-2</v>
      </c>
      <c r="Q9" s="80"/>
      <c r="R9" s="80"/>
      <c r="S9" s="79">
        <f t="shared" ref="S9:S22" si="4">Q9-R9</f>
        <v>0</v>
      </c>
      <c r="T9" s="83"/>
      <c r="U9" s="83"/>
      <c r="V9" s="83"/>
      <c r="W9" s="83"/>
    </row>
    <row r="10" spans="1:23">
      <c r="A10" s="180" t="s">
        <v>35</v>
      </c>
      <c r="B10" s="65"/>
      <c r="C10" s="75"/>
      <c r="D10" s="65"/>
      <c r="E10" s="65"/>
      <c r="F10" s="75"/>
      <c r="G10" s="75"/>
      <c r="H10" s="65"/>
      <c r="I10" s="65"/>
      <c r="J10" s="69">
        <f t="shared" si="2"/>
        <v>0</v>
      </c>
      <c r="K10" s="78">
        <f t="shared" si="0"/>
        <v>0</v>
      </c>
      <c r="L10" s="65"/>
      <c r="M10" s="65"/>
      <c r="N10" s="65"/>
      <c r="O10" s="69">
        <f t="shared" si="3"/>
        <v>0</v>
      </c>
      <c r="P10" s="79">
        <f t="shared" si="1"/>
        <v>0</v>
      </c>
      <c r="Q10" s="80"/>
      <c r="R10" s="80"/>
      <c r="S10" s="79">
        <f t="shared" si="4"/>
        <v>0</v>
      </c>
      <c r="T10" s="83"/>
      <c r="U10" s="83"/>
      <c r="V10" s="83"/>
      <c r="W10" s="83"/>
    </row>
    <row r="11" spans="1:23">
      <c r="A11" s="180" t="s">
        <v>1576</v>
      </c>
      <c r="B11" s="65">
        <v>312</v>
      </c>
      <c r="C11" s="75">
        <v>1</v>
      </c>
      <c r="D11" s="65">
        <v>3</v>
      </c>
      <c r="E11" s="65"/>
      <c r="F11" s="75"/>
      <c r="G11" s="75">
        <v>3</v>
      </c>
      <c r="H11" s="65">
        <v>5</v>
      </c>
      <c r="I11" s="65"/>
      <c r="J11" s="69">
        <f t="shared" si="2"/>
        <v>5</v>
      </c>
      <c r="K11" s="78">
        <f t="shared" si="0"/>
        <v>-2</v>
      </c>
      <c r="L11" s="65">
        <v>8</v>
      </c>
      <c r="M11" s="65">
        <v>11</v>
      </c>
      <c r="N11" s="65"/>
      <c r="O11" s="69">
        <f t="shared" si="3"/>
        <v>11</v>
      </c>
      <c r="P11" s="79">
        <f t="shared" si="1"/>
        <v>-3</v>
      </c>
      <c r="Q11" s="80">
        <v>2</v>
      </c>
      <c r="R11" s="80">
        <v>1</v>
      </c>
      <c r="S11" s="79">
        <f t="shared" si="4"/>
        <v>1</v>
      </c>
      <c r="T11" s="83"/>
      <c r="U11" s="83"/>
      <c r="V11" s="83"/>
      <c r="W11" s="83"/>
    </row>
    <row r="12" spans="1:23" ht="24">
      <c r="A12" s="180" t="s">
        <v>36</v>
      </c>
      <c r="B12" s="65">
        <v>312</v>
      </c>
      <c r="C12" s="75"/>
      <c r="D12" s="65"/>
      <c r="E12" s="65">
        <v>3</v>
      </c>
      <c r="F12" s="75"/>
      <c r="G12" s="75">
        <v>2</v>
      </c>
      <c r="H12" s="65">
        <v>3</v>
      </c>
      <c r="I12" s="65"/>
      <c r="J12" s="69">
        <f t="shared" si="2"/>
        <v>3</v>
      </c>
      <c r="K12" s="78">
        <f>(D12+E12)-(H12+I12)</f>
        <v>0</v>
      </c>
      <c r="L12" s="65">
        <v>16</v>
      </c>
      <c r="M12" s="65">
        <v>15</v>
      </c>
      <c r="N12" s="65"/>
      <c r="O12" s="69">
        <f t="shared" si="3"/>
        <v>15</v>
      </c>
      <c r="P12" s="79">
        <f t="shared" si="1"/>
        <v>1</v>
      </c>
      <c r="Q12" s="80"/>
      <c r="R12" s="80"/>
      <c r="S12" s="79">
        <f t="shared" si="4"/>
        <v>0</v>
      </c>
      <c r="T12" s="83"/>
      <c r="U12" s="83"/>
      <c r="V12" s="83"/>
      <c r="W12" s="83"/>
    </row>
    <row r="13" spans="1:23">
      <c r="A13" s="180" t="s">
        <v>37</v>
      </c>
      <c r="B13" s="65">
        <v>312</v>
      </c>
      <c r="C13" s="75"/>
      <c r="D13" s="65">
        <v>3</v>
      </c>
      <c r="E13" s="65"/>
      <c r="F13" s="75"/>
      <c r="G13" s="75">
        <v>3</v>
      </c>
      <c r="H13" s="65">
        <v>1</v>
      </c>
      <c r="I13" s="65"/>
      <c r="J13" s="69">
        <f t="shared" si="2"/>
        <v>1</v>
      </c>
      <c r="K13" s="78">
        <f t="shared" si="0"/>
        <v>2</v>
      </c>
      <c r="L13" s="65">
        <v>14</v>
      </c>
      <c r="M13" s="65">
        <v>2</v>
      </c>
      <c r="N13" s="65"/>
      <c r="O13" s="69">
        <f t="shared" si="3"/>
        <v>2</v>
      </c>
      <c r="P13" s="79">
        <f t="shared" si="1"/>
        <v>12</v>
      </c>
      <c r="Q13" s="80"/>
      <c r="R13" s="80"/>
      <c r="S13" s="79">
        <f t="shared" si="4"/>
        <v>0</v>
      </c>
      <c r="T13" s="83"/>
      <c r="U13" s="83"/>
      <c r="V13" s="83"/>
      <c r="W13" s="83"/>
    </row>
    <row r="14" spans="1:23" ht="24">
      <c r="A14" s="180" t="s">
        <v>38</v>
      </c>
      <c r="B14" s="65">
        <v>312</v>
      </c>
      <c r="C14" s="75"/>
      <c r="D14" s="65">
        <v>5</v>
      </c>
      <c r="E14" s="65">
        <v>1</v>
      </c>
      <c r="F14" s="75"/>
      <c r="G14" s="75">
        <v>4</v>
      </c>
      <c r="H14" s="65">
        <v>2</v>
      </c>
      <c r="I14" s="65"/>
      <c r="J14" s="69">
        <f t="shared" si="2"/>
        <v>2</v>
      </c>
      <c r="K14" s="78">
        <f t="shared" si="0"/>
        <v>3</v>
      </c>
      <c r="L14" s="65">
        <v>11</v>
      </c>
      <c r="M14" s="65">
        <v>5</v>
      </c>
      <c r="N14" s="65"/>
      <c r="O14" s="69">
        <f t="shared" si="3"/>
        <v>5</v>
      </c>
      <c r="P14" s="79">
        <f t="shared" si="1"/>
        <v>6</v>
      </c>
      <c r="Q14" s="80">
        <v>1</v>
      </c>
      <c r="R14" s="80">
        <v>1</v>
      </c>
      <c r="S14" s="79">
        <f t="shared" si="4"/>
        <v>0</v>
      </c>
      <c r="T14" s="83"/>
      <c r="U14" s="83"/>
      <c r="V14" s="83"/>
      <c r="W14" s="83"/>
    </row>
    <row r="15" spans="1:23" ht="24">
      <c r="A15" s="180" t="s">
        <v>39</v>
      </c>
      <c r="B15" s="65">
        <v>7</v>
      </c>
      <c r="C15" s="75">
        <v>2</v>
      </c>
      <c r="D15" s="65">
        <v>9</v>
      </c>
      <c r="E15" s="65"/>
      <c r="F15" s="75">
        <v>1</v>
      </c>
      <c r="G15" s="75">
        <v>8</v>
      </c>
      <c r="H15" s="65">
        <v>8</v>
      </c>
      <c r="I15" s="65"/>
      <c r="J15" s="69">
        <f t="shared" si="2"/>
        <v>8</v>
      </c>
      <c r="K15" s="78">
        <f t="shared" si="0"/>
        <v>1</v>
      </c>
      <c r="L15" s="65">
        <v>17</v>
      </c>
      <c r="M15" s="65">
        <v>17</v>
      </c>
      <c r="N15" s="65"/>
      <c r="O15" s="69">
        <f t="shared" si="3"/>
        <v>17</v>
      </c>
      <c r="P15" s="79">
        <f t="shared" si="1"/>
        <v>0</v>
      </c>
      <c r="Q15" s="80"/>
      <c r="R15" s="80"/>
      <c r="S15" s="79">
        <f t="shared" si="4"/>
        <v>0</v>
      </c>
      <c r="T15" s="83"/>
      <c r="U15" s="83"/>
      <c r="V15" s="83"/>
      <c r="W15" s="83"/>
    </row>
    <row r="16" spans="1:23">
      <c r="A16" s="180" t="s">
        <v>40</v>
      </c>
      <c r="B16" s="65"/>
      <c r="C16" s="75"/>
      <c r="D16" s="65"/>
      <c r="E16" s="65"/>
      <c r="F16" s="75"/>
      <c r="G16" s="75"/>
      <c r="H16" s="65"/>
      <c r="I16" s="65"/>
      <c r="J16" s="69">
        <f t="shared" si="2"/>
        <v>0</v>
      </c>
      <c r="K16" s="78">
        <f t="shared" si="0"/>
        <v>0</v>
      </c>
      <c r="L16" s="65"/>
      <c r="M16" s="65"/>
      <c r="N16" s="65"/>
      <c r="O16" s="69">
        <f t="shared" si="3"/>
        <v>0</v>
      </c>
      <c r="P16" s="79">
        <f t="shared" si="1"/>
        <v>0</v>
      </c>
      <c r="Q16" s="80"/>
      <c r="R16" s="80"/>
      <c r="S16" s="79">
        <f t="shared" si="4"/>
        <v>0</v>
      </c>
      <c r="T16" s="83"/>
      <c r="U16" s="83"/>
      <c r="V16" s="83"/>
      <c r="W16" s="83"/>
    </row>
    <row r="17" spans="1:23">
      <c r="A17" s="180" t="s">
        <v>41</v>
      </c>
      <c r="B17" s="65"/>
      <c r="C17" s="75"/>
      <c r="D17" s="65"/>
      <c r="E17" s="65"/>
      <c r="F17" s="75"/>
      <c r="G17" s="75"/>
      <c r="H17" s="65"/>
      <c r="I17" s="65"/>
      <c r="J17" s="69">
        <f t="shared" si="2"/>
        <v>0</v>
      </c>
      <c r="K17" s="78">
        <f t="shared" si="0"/>
        <v>0</v>
      </c>
      <c r="L17" s="65"/>
      <c r="M17" s="65"/>
      <c r="N17" s="65"/>
      <c r="O17" s="69">
        <f t="shared" si="3"/>
        <v>0</v>
      </c>
      <c r="P17" s="79">
        <f t="shared" si="1"/>
        <v>0</v>
      </c>
      <c r="Q17" s="80"/>
      <c r="R17" s="80"/>
      <c r="S17" s="79">
        <f t="shared" si="4"/>
        <v>0</v>
      </c>
      <c r="T17" s="83"/>
      <c r="U17" s="83"/>
      <c r="V17" s="83"/>
      <c r="W17" s="83"/>
    </row>
    <row r="18" spans="1:23" ht="24">
      <c r="A18" s="180" t="s">
        <v>42</v>
      </c>
      <c r="B18" s="65">
        <v>312</v>
      </c>
      <c r="C18" s="75"/>
      <c r="D18" s="65">
        <v>2</v>
      </c>
      <c r="E18" s="65"/>
      <c r="F18" s="75"/>
      <c r="G18" s="75">
        <v>1</v>
      </c>
      <c r="H18" s="65">
        <v>2</v>
      </c>
      <c r="I18" s="65"/>
      <c r="J18" s="69">
        <f t="shared" si="2"/>
        <v>2</v>
      </c>
      <c r="K18" s="78">
        <f t="shared" si="0"/>
        <v>0</v>
      </c>
      <c r="L18" s="65">
        <v>9</v>
      </c>
      <c r="M18" s="65">
        <v>9</v>
      </c>
      <c r="N18" s="65"/>
      <c r="O18" s="69">
        <f t="shared" si="3"/>
        <v>9</v>
      </c>
      <c r="P18" s="79">
        <f t="shared" si="1"/>
        <v>0</v>
      </c>
      <c r="Q18" s="80"/>
      <c r="R18" s="80"/>
      <c r="S18" s="79">
        <f t="shared" si="4"/>
        <v>0</v>
      </c>
      <c r="T18" s="83"/>
      <c r="U18" s="83"/>
      <c r="V18" s="83"/>
      <c r="W18" s="83"/>
    </row>
    <row r="19" spans="1:23" ht="24">
      <c r="A19" s="180" t="s">
        <v>43</v>
      </c>
      <c r="B19" s="65">
        <v>312</v>
      </c>
      <c r="C19" s="75"/>
      <c r="D19" s="65"/>
      <c r="E19" s="65">
        <v>1</v>
      </c>
      <c r="F19" s="75"/>
      <c r="G19" s="75">
        <v>1</v>
      </c>
      <c r="H19" s="65">
        <v>2</v>
      </c>
      <c r="I19" s="65"/>
      <c r="J19" s="69">
        <f t="shared" si="2"/>
        <v>2</v>
      </c>
      <c r="K19" s="78">
        <f>E19-(H19+I19)</f>
        <v>-1</v>
      </c>
      <c r="L19" s="65">
        <v>2</v>
      </c>
      <c r="M19" s="65">
        <v>2</v>
      </c>
      <c r="N19" s="65"/>
      <c r="O19" s="69">
        <f t="shared" si="3"/>
        <v>2</v>
      </c>
      <c r="P19" s="79">
        <f t="shared" si="1"/>
        <v>0</v>
      </c>
      <c r="Q19" s="80"/>
      <c r="R19" s="80"/>
      <c r="S19" s="79">
        <f t="shared" si="4"/>
        <v>0</v>
      </c>
      <c r="T19" s="83"/>
      <c r="U19" s="83"/>
      <c r="V19" s="83"/>
      <c r="W19" s="83"/>
    </row>
    <row r="20" spans="1:23">
      <c r="A20" s="180" t="s">
        <v>143</v>
      </c>
      <c r="B20" s="65"/>
      <c r="C20" s="75"/>
      <c r="D20" s="65"/>
      <c r="E20" s="65"/>
      <c r="F20" s="75"/>
      <c r="G20" s="75"/>
      <c r="H20" s="65"/>
      <c r="I20" s="65"/>
      <c r="J20" s="69">
        <f t="shared" si="2"/>
        <v>0</v>
      </c>
      <c r="K20" s="78">
        <f t="shared" si="0"/>
        <v>0</v>
      </c>
      <c r="L20" s="65"/>
      <c r="M20" s="65"/>
      <c r="N20" s="65"/>
      <c r="O20" s="69">
        <f t="shared" si="3"/>
        <v>0</v>
      </c>
      <c r="P20" s="79">
        <f t="shared" si="1"/>
        <v>0</v>
      </c>
      <c r="Q20" s="80"/>
      <c r="R20" s="80"/>
      <c r="S20" s="79">
        <f t="shared" si="4"/>
        <v>0</v>
      </c>
      <c r="T20" s="83"/>
      <c r="U20" s="83"/>
      <c r="V20" s="83"/>
      <c r="W20" s="83"/>
    </row>
    <row r="21" spans="1:23" ht="24.75">
      <c r="A21" s="181" t="s">
        <v>44</v>
      </c>
      <c r="B21" s="65">
        <v>312</v>
      </c>
      <c r="C21" s="75"/>
      <c r="D21" s="65">
        <v>3</v>
      </c>
      <c r="E21" s="65"/>
      <c r="F21" s="75"/>
      <c r="G21" s="75">
        <v>3</v>
      </c>
      <c r="H21" s="65">
        <v>1</v>
      </c>
      <c r="I21" s="65"/>
      <c r="J21" s="69">
        <f t="shared" si="2"/>
        <v>1</v>
      </c>
      <c r="K21" s="78">
        <f t="shared" si="0"/>
        <v>2</v>
      </c>
      <c r="L21" s="70">
        <v>3</v>
      </c>
      <c r="M21" s="65">
        <v>3</v>
      </c>
      <c r="N21" s="65"/>
      <c r="O21" s="69">
        <f t="shared" si="3"/>
        <v>3</v>
      </c>
      <c r="P21" s="79">
        <f t="shared" si="1"/>
        <v>0</v>
      </c>
      <c r="Q21" s="80"/>
      <c r="R21" s="80"/>
      <c r="S21" s="79">
        <f t="shared" si="4"/>
        <v>0</v>
      </c>
      <c r="T21" s="83"/>
      <c r="U21" s="83"/>
      <c r="V21" s="83"/>
      <c r="W21" s="83"/>
    </row>
    <row r="22" spans="1:23" ht="20.25" customHeight="1">
      <c r="A22" s="181" t="s">
        <v>45</v>
      </c>
      <c r="B22" s="65"/>
      <c r="C22" s="75"/>
      <c r="D22" s="65"/>
      <c r="E22" s="65"/>
      <c r="F22" s="75"/>
      <c r="G22" s="75"/>
      <c r="H22" s="65"/>
      <c r="I22" s="65"/>
      <c r="J22" s="69">
        <f t="shared" si="2"/>
        <v>0</v>
      </c>
      <c r="K22" s="78">
        <f t="shared" si="0"/>
        <v>0</v>
      </c>
      <c r="L22" s="70"/>
      <c r="M22" s="65"/>
      <c r="N22" s="65"/>
      <c r="O22" s="69">
        <f t="shared" si="3"/>
        <v>0</v>
      </c>
      <c r="P22" s="79">
        <f t="shared" si="1"/>
        <v>0</v>
      </c>
      <c r="Q22" s="80"/>
      <c r="R22" s="80"/>
      <c r="S22" s="79">
        <f t="shared" si="4"/>
        <v>0</v>
      </c>
      <c r="T22" s="83"/>
      <c r="U22" s="83"/>
      <c r="V22" s="83"/>
      <c r="W22" s="83"/>
    </row>
    <row r="23" spans="1:23" ht="15.75" customHeight="1">
      <c r="A23" s="199" t="s">
        <v>88</v>
      </c>
      <c r="B23" s="69"/>
      <c r="C23" s="69"/>
      <c r="D23" s="69">
        <f t="shared" ref="D23:W23" si="5">SUM(D8:D22)</f>
        <v>33</v>
      </c>
      <c r="E23" s="69">
        <f t="shared" si="5"/>
        <v>5</v>
      </c>
      <c r="F23" s="69">
        <f t="shared" si="5"/>
        <v>4</v>
      </c>
      <c r="G23" s="69">
        <f t="shared" si="5"/>
        <v>30</v>
      </c>
      <c r="H23" s="69">
        <f t="shared" si="5"/>
        <v>35</v>
      </c>
      <c r="I23" s="69">
        <f t="shared" si="5"/>
        <v>0</v>
      </c>
      <c r="J23" s="69">
        <f t="shared" si="5"/>
        <v>35</v>
      </c>
      <c r="K23" s="78">
        <f t="shared" si="5"/>
        <v>2</v>
      </c>
      <c r="L23" s="69">
        <f t="shared" si="5"/>
        <v>97</v>
      </c>
      <c r="M23" s="69">
        <f t="shared" si="5"/>
        <v>94</v>
      </c>
      <c r="N23" s="69">
        <f t="shared" si="5"/>
        <v>0</v>
      </c>
      <c r="O23" s="69">
        <f t="shared" si="5"/>
        <v>94</v>
      </c>
      <c r="P23" s="79">
        <f t="shared" si="5"/>
        <v>3</v>
      </c>
      <c r="Q23" s="200">
        <f t="shared" si="5"/>
        <v>3</v>
      </c>
      <c r="R23" s="200">
        <f t="shared" si="5"/>
        <v>2</v>
      </c>
      <c r="S23" s="79">
        <f t="shared" si="5"/>
        <v>1</v>
      </c>
      <c r="T23" s="69">
        <f t="shared" si="5"/>
        <v>0</v>
      </c>
      <c r="U23" s="69">
        <f t="shared" si="5"/>
        <v>0</v>
      </c>
      <c r="V23" s="69">
        <f t="shared" si="5"/>
        <v>0</v>
      </c>
      <c r="W23" s="69">
        <f t="shared" si="5"/>
        <v>0</v>
      </c>
    </row>
    <row r="24" spans="1:23">
      <c r="A24" s="82" t="s">
        <v>144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77"/>
      <c r="R24" s="77"/>
      <c r="S24" s="77"/>
      <c r="T24" s="77"/>
      <c r="U24" s="77"/>
      <c r="V24" s="77"/>
      <c r="W24" s="77"/>
    </row>
    <row r="25" spans="1:23">
      <c r="A25" s="26"/>
    </row>
  </sheetData>
  <mergeCells count="10">
    <mergeCell ref="A1:D1"/>
    <mergeCell ref="A2:D2"/>
    <mergeCell ref="A3:D3"/>
    <mergeCell ref="A4:D4"/>
    <mergeCell ref="T6:W6"/>
    <mergeCell ref="D6:S6"/>
    <mergeCell ref="A6:A7"/>
    <mergeCell ref="B6:B7"/>
    <mergeCell ref="C6:C7"/>
    <mergeCell ref="E2:F2"/>
  </mergeCells>
  <phoneticPr fontId="14" type="noConversion"/>
  <printOptions horizontalCentered="1"/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28" style="20" customWidth="1"/>
    <col min="2" max="2" width="15" style="20" customWidth="1"/>
    <col min="3" max="3" width="11.7109375" style="20" customWidth="1"/>
    <col min="4" max="4" width="8.140625" style="20" customWidth="1"/>
    <col min="5" max="5" width="13.140625" style="20" customWidth="1"/>
    <col min="6" max="6" width="10" style="20" customWidth="1"/>
    <col min="7" max="7" width="8" style="20" customWidth="1"/>
    <col min="8" max="8" width="14.28515625" style="20" customWidth="1"/>
    <col min="9" max="9" width="11.42578125" style="20" customWidth="1"/>
    <col min="10" max="16384" width="9.140625" style="20"/>
  </cols>
  <sheetData>
    <row r="1" spans="1:9" ht="15.75">
      <c r="A1" s="691"/>
      <c r="B1" s="692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5"/>
    </row>
    <row r="2" spans="1:9" ht="15.75">
      <c r="A2" s="691"/>
      <c r="B2" s="692" t="s">
        <v>193</v>
      </c>
      <c r="C2" s="171">
        <f>Kadar.ode.!F2</f>
        <v>8042462</v>
      </c>
      <c r="D2" s="173"/>
      <c r="E2" s="173"/>
      <c r="F2" s="173"/>
      <c r="G2" s="175"/>
    </row>
    <row r="3" spans="1:9" ht="15.75">
      <c r="A3" s="691"/>
      <c r="B3" s="692" t="s">
        <v>194</v>
      </c>
      <c r="C3" s="171" t="str">
        <f>Kadar.ode.!F3</f>
        <v>01.01.2021.</v>
      </c>
      <c r="D3" s="173"/>
      <c r="E3" s="173"/>
      <c r="F3" s="173"/>
      <c r="G3" s="175"/>
    </row>
    <row r="4" spans="1:9" ht="15.75">
      <c r="A4" s="691"/>
      <c r="B4" s="692" t="s">
        <v>1823</v>
      </c>
      <c r="C4" s="172" t="s">
        <v>326</v>
      </c>
      <c r="D4" s="174"/>
      <c r="E4" s="174"/>
      <c r="F4" s="174"/>
      <c r="G4" s="176"/>
    </row>
    <row r="5" spans="1:9" ht="12" customHeight="1">
      <c r="A5" s="63"/>
      <c r="B5" s="16"/>
      <c r="C5" s="62"/>
      <c r="D5" s="45"/>
    </row>
    <row r="6" spans="1:9" ht="21.75" customHeight="1">
      <c r="A6" s="733" t="s">
        <v>32</v>
      </c>
      <c r="B6" s="733"/>
      <c r="C6" s="84"/>
      <c r="D6" s="84"/>
      <c r="E6" s="84"/>
      <c r="F6" s="84"/>
    </row>
    <row r="7" spans="1:9">
      <c r="A7" s="86" t="s">
        <v>145</v>
      </c>
      <c r="B7" s="90"/>
      <c r="C7" s="84"/>
      <c r="D7" s="84"/>
      <c r="E7" s="84"/>
      <c r="F7" s="84"/>
    </row>
    <row r="8" spans="1:9">
      <c r="A8" s="86" t="s">
        <v>146</v>
      </c>
      <c r="B8" s="90"/>
      <c r="C8" s="84"/>
      <c r="D8" s="84"/>
      <c r="E8" s="84"/>
      <c r="F8" s="84"/>
    </row>
    <row r="9" spans="1:9">
      <c r="A9" s="86" t="s">
        <v>88</v>
      </c>
      <c r="B9" s="90"/>
      <c r="C9" s="84"/>
      <c r="D9" s="84"/>
      <c r="E9" s="84"/>
      <c r="F9" s="84"/>
    </row>
    <row r="10" spans="1:9">
      <c r="A10" s="84"/>
      <c r="B10" s="84"/>
      <c r="C10" s="84"/>
      <c r="D10" s="84"/>
      <c r="E10" s="84"/>
      <c r="F10" s="84"/>
      <c r="G10" s="84"/>
      <c r="H10" s="84"/>
      <c r="I10" s="85"/>
    </row>
    <row r="11" spans="1:9" ht="57.75" customHeight="1">
      <c r="A11" s="730" t="s">
        <v>46</v>
      </c>
      <c r="B11" s="734" t="s">
        <v>202</v>
      </c>
      <c r="C11" s="734"/>
      <c r="D11" s="734"/>
      <c r="E11" s="734"/>
      <c r="F11" s="734"/>
      <c r="G11" s="734"/>
      <c r="H11" s="734" t="s">
        <v>199</v>
      </c>
      <c r="I11" s="734"/>
    </row>
    <row r="12" spans="1:9" ht="54.75" customHeight="1">
      <c r="A12" s="730"/>
      <c r="B12" s="638" t="s">
        <v>215</v>
      </c>
      <c r="C12" s="638" t="s">
        <v>48</v>
      </c>
      <c r="D12" s="638" t="s">
        <v>29</v>
      </c>
      <c r="E12" s="638" t="s">
        <v>216</v>
      </c>
      <c r="F12" s="638" t="s">
        <v>48</v>
      </c>
      <c r="G12" s="638" t="s">
        <v>29</v>
      </c>
      <c r="H12" s="638" t="s">
        <v>47</v>
      </c>
      <c r="I12" s="638" t="s">
        <v>49</v>
      </c>
    </row>
    <row r="13" spans="1:9" ht="24">
      <c r="A13" s="395" t="s">
        <v>3632</v>
      </c>
      <c r="B13" s="87">
        <v>1</v>
      </c>
      <c r="C13" s="87"/>
      <c r="D13" s="195">
        <f t="shared" ref="D13:D23" si="0">B13-C13</f>
        <v>1</v>
      </c>
      <c r="E13" s="88">
        <v>52</v>
      </c>
      <c r="F13" s="89"/>
      <c r="G13" s="195">
        <f t="shared" ref="G13:G23" si="1">E13-F13</f>
        <v>52</v>
      </c>
      <c r="H13" s="88"/>
      <c r="I13" s="89"/>
    </row>
    <row r="14" spans="1:9">
      <c r="A14" s="194" t="s">
        <v>3633</v>
      </c>
      <c r="B14" s="87">
        <v>33</v>
      </c>
      <c r="C14" s="87">
        <v>22</v>
      </c>
      <c r="D14" s="195">
        <f t="shared" si="0"/>
        <v>11</v>
      </c>
      <c r="E14" s="88">
        <v>9</v>
      </c>
      <c r="F14" s="89">
        <v>100</v>
      </c>
      <c r="G14" s="195">
        <f t="shared" si="1"/>
        <v>-91</v>
      </c>
      <c r="H14" s="88">
        <v>2</v>
      </c>
      <c r="I14" s="89"/>
    </row>
    <row r="15" spans="1:9">
      <c r="A15" s="194"/>
      <c r="B15" s="87"/>
      <c r="C15" s="87"/>
      <c r="D15" s="195">
        <f t="shared" si="0"/>
        <v>0</v>
      </c>
      <c r="E15" s="88"/>
      <c r="F15" s="89"/>
      <c r="G15" s="195">
        <f t="shared" si="1"/>
        <v>0</v>
      </c>
      <c r="H15" s="88"/>
      <c r="I15" s="89"/>
    </row>
    <row r="16" spans="1:9">
      <c r="A16" s="194"/>
      <c r="B16" s="87"/>
      <c r="C16" s="87"/>
      <c r="D16" s="195">
        <f t="shared" si="0"/>
        <v>0</v>
      </c>
      <c r="E16" s="88"/>
      <c r="F16" s="89"/>
      <c r="G16" s="195">
        <f t="shared" si="1"/>
        <v>0</v>
      </c>
      <c r="H16" s="88"/>
      <c r="I16" s="89"/>
    </row>
    <row r="17" spans="1:9">
      <c r="A17" s="194"/>
      <c r="B17" s="87"/>
      <c r="C17" s="87"/>
      <c r="D17" s="195">
        <f t="shared" si="0"/>
        <v>0</v>
      </c>
      <c r="E17" s="88"/>
      <c r="F17" s="89"/>
      <c r="G17" s="195">
        <f t="shared" si="1"/>
        <v>0</v>
      </c>
      <c r="H17" s="88"/>
      <c r="I17" s="89"/>
    </row>
    <row r="18" spans="1:9">
      <c r="A18" s="194"/>
      <c r="B18" s="87"/>
      <c r="C18" s="87"/>
      <c r="D18" s="195">
        <f t="shared" si="0"/>
        <v>0</v>
      </c>
      <c r="E18" s="88"/>
      <c r="F18" s="89"/>
      <c r="G18" s="195">
        <f t="shared" si="1"/>
        <v>0</v>
      </c>
      <c r="H18" s="88"/>
      <c r="I18" s="89"/>
    </row>
    <row r="19" spans="1:9">
      <c r="A19" s="194"/>
      <c r="B19" s="87"/>
      <c r="C19" s="87"/>
      <c r="D19" s="195">
        <f t="shared" si="0"/>
        <v>0</v>
      </c>
      <c r="E19" s="88"/>
      <c r="F19" s="89"/>
      <c r="G19" s="195">
        <f t="shared" si="1"/>
        <v>0</v>
      </c>
      <c r="H19" s="88"/>
      <c r="I19" s="89"/>
    </row>
    <row r="20" spans="1:9">
      <c r="A20" s="194"/>
      <c r="B20" s="87"/>
      <c r="C20" s="87"/>
      <c r="D20" s="195">
        <f t="shared" si="0"/>
        <v>0</v>
      </c>
      <c r="E20" s="88"/>
      <c r="F20" s="89"/>
      <c r="G20" s="195">
        <f t="shared" si="1"/>
        <v>0</v>
      </c>
      <c r="H20" s="88"/>
      <c r="I20" s="89"/>
    </row>
    <row r="21" spans="1:9" s="49" customFormat="1">
      <c r="A21" s="196"/>
      <c r="B21" s="87"/>
      <c r="C21" s="87"/>
      <c r="D21" s="195">
        <f t="shared" si="0"/>
        <v>0</v>
      </c>
      <c r="E21" s="88"/>
      <c r="F21" s="89"/>
      <c r="G21" s="195">
        <f t="shared" si="1"/>
        <v>0</v>
      </c>
      <c r="H21" s="88"/>
      <c r="I21" s="89"/>
    </row>
    <row r="22" spans="1:9" s="49" customFormat="1">
      <c r="A22" s="196"/>
      <c r="B22" s="87"/>
      <c r="C22" s="87"/>
      <c r="D22" s="195">
        <f t="shared" si="0"/>
        <v>0</v>
      </c>
      <c r="E22" s="88"/>
      <c r="F22" s="89"/>
      <c r="G22" s="195">
        <f t="shared" si="1"/>
        <v>0</v>
      </c>
      <c r="H22" s="88"/>
      <c r="I22" s="89"/>
    </row>
    <row r="23" spans="1:9" s="49" customFormat="1">
      <c r="A23" s="197" t="s">
        <v>2</v>
      </c>
      <c r="B23" s="90">
        <f>SUM(B13:B22)</f>
        <v>34</v>
      </c>
      <c r="C23" s="90">
        <f>SUM(C13:C22)</f>
        <v>22</v>
      </c>
      <c r="D23" s="198">
        <f t="shared" si="0"/>
        <v>12</v>
      </c>
      <c r="E23" s="90">
        <f>SUM(E13:E22)</f>
        <v>61</v>
      </c>
      <c r="F23" s="90">
        <f>SUM(F13:F22)</f>
        <v>100</v>
      </c>
      <c r="G23" s="198">
        <f t="shared" si="1"/>
        <v>-39</v>
      </c>
      <c r="H23" s="90">
        <f>SUM(H13:H22)</f>
        <v>2</v>
      </c>
      <c r="I23" s="90">
        <f>SUM(I13:I22)</f>
        <v>0</v>
      </c>
    </row>
  </sheetData>
  <mergeCells count="4">
    <mergeCell ref="A6:B6"/>
    <mergeCell ref="A11:A12"/>
    <mergeCell ref="B11:G11"/>
    <mergeCell ref="H11:I11"/>
  </mergeCells>
  <phoneticPr fontId="14" type="noConversion"/>
  <printOptions horizontalCentered="1"/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9"/>
  <sheetViews>
    <sheetView showGridLines="0" view="pageBreakPreview" zoomScaleSheetLayoutView="100" workbookViewId="0">
      <selection activeCell="AM10" sqref="AM10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5.75">
      <c r="A1" s="739" t="s">
        <v>192</v>
      </c>
      <c r="B1" s="740"/>
      <c r="C1" s="740"/>
      <c r="D1" s="741"/>
      <c r="E1" s="690" t="str">
        <f>Kadar.ode.!F1</f>
        <v>Институт за плућне болести Војводине</v>
      </c>
      <c r="F1" s="173"/>
      <c r="G1" s="324"/>
      <c r="H1" s="335"/>
      <c r="I1" s="331"/>
      <c r="J1" s="328"/>
      <c r="K1" s="328"/>
      <c r="L1" s="50"/>
      <c r="M1" s="50"/>
      <c r="N1" s="50"/>
      <c r="O1" s="50"/>
      <c r="P1" s="50"/>
      <c r="Q1" s="50"/>
    </row>
    <row r="2" spans="1:17" ht="15.75">
      <c r="A2" s="739" t="s">
        <v>193</v>
      </c>
      <c r="B2" s="740"/>
      <c r="C2" s="740"/>
      <c r="D2" s="741"/>
      <c r="E2" s="171">
        <f>Kadar.ode.!F2</f>
        <v>8042462</v>
      </c>
      <c r="F2" s="173"/>
      <c r="G2" s="323"/>
      <c r="H2" s="335"/>
      <c r="I2" s="332"/>
      <c r="J2" s="328"/>
      <c r="K2" s="325"/>
      <c r="L2" s="50"/>
      <c r="M2" s="50"/>
    </row>
    <row r="3" spans="1:17" ht="15.75">
      <c r="A3" s="739" t="s">
        <v>194</v>
      </c>
      <c r="B3" s="740"/>
      <c r="C3" s="740"/>
      <c r="D3" s="741"/>
      <c r="E3" s="171" t="str">
        <f>Kadar.ode.!F3</f>
        <v>01.01.2021.</v>
      </c>
      <c r="F3" s="173"/>
      <c r="G3" s="310"/>
      <c r="H3" s="335"/>
      <c r="I3" s="332"/>
      <c r="J3" s="328"/>
      <c r="K3" s="325"/>
      <c r="L3" s="50"/>
      <c r="M3" s="50"/>
      <c r="N3" s="50"/>
      <c r="O3" s="50"/>
      <c r="P3" s="50"/>
      <c r="Q3" s="50"/>
    </row>
    <row r="4" spans="1:17" ht="15.75">
      <c r="A4" s="739" t="s">
        <v>1824</v>
      </c>
      <c r="B4" s="740"/>
      <c r="C4" s="740"/>
      <c r="D4" s="741"/>
      <c r="E4" s="172" t="s">
        <v>217</v>
      </c>
      <c r="F4" s="174"/>
      <c r="G4" s="311"/>
      <c r="H4" s="336"/>
      <c r="I4" s="333"/>
      <c r="J4" s="329"/>
      <c r="K4" s="326"/>
      <c r="L4" s="50"/>
      <c r="M4" s="50"/>
      <c r="N4" s="50"/>
      <c r="O4" s="50"/>
      <c r="P4" s="50"/>
      <c r="Q4" s="50"/>
    </row>
    <row r="5" spans="1:17">
      <c r="A5" s="322"/>
      <c r="B5" s="322"/>
      <c r="C5" s="322"/>
      <c r="D5" s="322"/>
      <c r="E5" s="322"/>
      <c r="F5" s="322"/>
      <c r="G5" s="338"/>
      <c r="H5" s="337"/>
      <c r="I5" s="334"/>
      <c r="J5" s="330"/>
      <c r="K5" s="327"/>
      <c r="L5" s="51"/>
      <c r="M5" s="51"/>
      <c r="N5" s="51"/>
      <c r="O5" s="51"/>
      <c r="P5" s="51"/>
      <c r="Q5" s="51"/>
    </row>
    <row r="6" spans="1:17" ht="117.6" customHeight="1" thickBot="1">
      <c r="A6" s="639"/>
      <c r="B6" s="639"/>
      <c r="C6" s="640" t="s">
        <v>1877</v>
      </c>
      <c r="D6" s="640" t="s">
        <v>48</v>
      </c>
      <c r="E6" s="640" t="s">
        <v>64</v>
      </c>
      <c r="F6" s="640" t="s">
        <v>199</v>
      </c>
      <c r="G6" s="640" t="s">
        <v>218</v>
      </c>
      <c r="H6" s="640" t="s">
        <v>1880</v>
      </c>
      <c r="I6" s="640" t="s">
        <v>1879</v>
      </c>
      <c r="J6" s="641" t="s">
        <v>1878</v>
      </c>
      <c r="K6" s="642" t="s">
        <v>1876</v>
      </c>
      <c r="L6" s="51"/>
      <c r="M6" s="51"/>
      <c r="N6" s="51"/>
      <c r="O6" s="51"/>
      <c r="P6" s="51"/>
      <c r="Q6" s="51"/>
    </row>
    <row r="7" spans="1:17" ht="12.6" customHeight="1" thickTop="1" thickBot="1">
      <c r="A7" s="52"/>
      <c r="B7" s="52"/>
      <c r="C7" s="52"/>
      <c r="D7" s="52"/>
      <c r="E7" s="52"/>
      <c r="F7" s="52"/>
      <c r="G7" s="52"/>
      <c r="H7" s="52"/>
      <c r="I7" s="341"/>
      <c r="J7" s="342"/>
      <c r="K7" s="340"/>
      <c r="L7" s="51"/>
      <c r="M7" s="51"/>
      <c r="N7" s="51"/>
      <c r="O7" s="51"/>
      <c r="P7" s="51"/>
      <c r="Q7" s="51"/>
    </row>
    <row r="8" spans="1:17" ht="16.5" thickTop="1" thickBot="1">
      <c r="A8" s="339" t="s">
        <v>58</v>
      </c>
      <c r="B8" s="52"/>
      <c r="C8" s="52">
        <f>SUM(Kadar.ode.!I16,Kadar.dne.bol.dij.!E18,Kadar.zaj.med.del.!D23)</f>
        <v>117</v>
      </c>
      <c r="D8" s="91">
        <f>IF(Kadar.zaj.med.del.!E12&gt;=Kadar.zaj.med.del.!J12,SUM(Kadar.ode.!P16,Kadar.dne.bol.dij.!H18,Kadar.zaj.med.del.!J23)-Kadar.zaj.med.del.!J12-Kadar.zaj.med.del.!J19,IF(((Kadar.zaj.med.del.!E12+Kadar.zaj.med.del.!D12)&lt;=Kadar.zaj.med.del.!J12),SUM(Kadar.ode.!P16,Kadar.dne.bol.dij.!H18,Kadar.zaj.med.del.!J23)-Kadar.zaj.med.del.!J19-(Kadar.zaj.med.del.!J12-Kadar.zaj.med.del.!D12),SUM(Kadar.ode.!P16,Kadar.dne.bol.dij.!H18,Kadar.zaj.med.del.!J23)-Kadar.zaj.med.del.!J19-Kadar.zaj.med.del.!E12))</f>
        <v>120</v>
      </c>
      <c r="E8" s="91">
        <f t="shared" ref="E8:E13" si="0">C8-D8</f>
        <v>-3</v>
      </c>
      <c r="F8" s="52">
        <f>SUM(Kadar.ode.!AD16,Kadar.dne.bol.dij.!P18,Kadar.zaj.med.del.!T23)</f>
        <v>0</v>
      </c>
      <c r="G8" s="52">
        <f t="shared" ref="G8:G13" si="1">SUM(C8,F8)</f>
        <v>117</v>
      </c>
      <c r="H8" s="52">
        <v>2</v>
      </c>
      <c r="I8" s="321">
        <v>0</v>
      </c>
      <c r="J8" s="321">
        <v>0</v>
      </c>
      <c r="K8" s="321">
        <f>C8+J8</f>
        <v>117</v>
      </c>
      <c r="L8" s="51"/>
      <c r="M8" s="51"/>
      <c r="N8" s="51"/>
      <c r="O8" s="51"/>
      <c r="P8" s="51"/>
      <c r="Q8" s="51"/>
    </row>
    <row r="9" spans="1:17" ht="16.5" thickTop="1" thickBot="1">
      <c r="A9" s="339" t="s">
        <v>59</v>
      </c>
      <c r="B9" s="52"/>
      <c r="C9" s="52">
        <f>SUM(Kadar.zaj.med.del.!E23)</f>
        <v>5</v>
      </c>
      <c r="D9" s="52">
        <f>IF(Kadar.zaj.med.del.!D12+Kadar.zaj.med.del.!E12&lt;=Kadar.zaj.med.del.!J12,SUM(Kadar.zaj.med.del.!J19+Kadar.zaj.med.del.!J12-Kadar.zaj.med.del.!D12),IF(Kadar.zaj.med.del.!E12&gt;Kadar.zaj.med.del.!J12,SUM(Kadar.zaj.med.del.!J19+Kadar.zaj.med.del.!J12),SUM(Kadar.zaj.med.del.!J19+Kadar.zaj.med.del.!E12)))</f>
        <v>5</v>
      </c>
      <c r="E9" s="52">
        <f t="shared" si="0"/>
        <v>0</v>
      </c>
      <c r="F9" s="52">
        <f>SUM(Kadar.zaj.med.del.!U23)</f>
        <v>0</v>
      </c>
      <c r="G9" s="52">
        <f t="shared" si="1"/>
        <v>5</v>
      </c>
      <c r="H9" s="52">
        <v>0</v>
      </c>
      <c r="I9" s="52">
        <v>0</v>
      </c>
      <c r="J9" s="321">
        <v>0</v>
      </c>
      <c r="K9" s="52">
        <f t="shared" ref="K9:K14" si="2">C9+J9</f>
        <v>5</v>
      </c>
      <c r="L9" s="51"/>
      <c r="M9" s="51"/>
      <c r="N9" s="51"/>
      <c r="O9" s="51"/>
      <c r="P9" s="51"/>
      <c r="Q9" s="51"/>
    </row>
    <row r="10" spans="1:17" ht="31.5" thickTop="1" thickBot="1">
      <c r="A10" s="339" t="s">
        <v>60</v>
      </c>
      <c r="B10" s="52"/>
      <c r="C10" s="52">
        <f>SUM(Kadar.ode.!R16,Kadar.dne.bol.dij.!J18,Kadar.zaj.med.del.!L23)</f>
        <v>348</v>
      </c>
      <c r="D10" s="91">
        <f>SUM(Kadar.ode.!X16,Kadar.dne.bol.dij.!K18,Kadar.zaj.med.del.!O23)</f>
        <v>366</v>
      </c>
      <c r="E10" s="52">
        <f t="shared" si="0"/>
        <v>-18</v>
      </c>
      <c r="F10" s="52">
        <f>SUM(Kadar.ode.!AE16,Kadar.dne.bol.dij.!Q18,Kadar.zaj.med.del.!V23)</f>
        <v>0</v>
      </c>
      <c r="G10" s="52">
        <f t="shared" si="1"/>
        <v>348</v>
      </c>
      <c r="H10" s="52">
        <v>20</v>
      </c>
      <c r="I10" s="52">
        <v>0</v>
      </c>
      <c r="J10" s="321">
        <v>28</v>
      </c>
      <c r="K10" s="52">
        <f t="shared" si="2"/>
        <v>376</v>
      </c>
    </row>
    <row r="11" spans="1:17" ht="31.5" thickTop="1" thickBot="1">
      <c r="A11" s="339" t="s">
        <v>61</v>
      </c>
      <c r="B11" s="52"/>
      <c r="C11" s="52">
        <f>SUM(Kadar.ode.!Z16,Kadar.dne.bol.dij.!M18,Kadar.zaj.med.del.!Q23)</f>
        <v>4</v>
      </c>
      <c r="D11" s="52">
        <f>SUM(Kadar.ode.!AA16,Kadar.ode.!AB16,Kadar.dne.bol.dij.!N18,Kadar.zaj.med.del.!R23)</f>
        <v>4</v>
      </c>
      <c r="E11" s="52">
        <f t="shared" si="0"/>
        <v>0</v>
      </c>
      <c r="F11" s="52">
        <f>SUM(Kadar.ode.!AF16,Kadar.dne.bol.dij.!R18,Kadar.zaj.med.del.!W23)</f>
        <v>0</v>
      </c>
      <c r="G11" s="52">
        <f t="shared" si="1"/>
        <v>4</v>
      </c>
      <c r="H11" s="52">
        <v>0</v>
      </c>
      <c r="I11" s="52">
        <v>0</v>
      </c>
      <c r="J11" s="321">
        <v>0</v>
      </c>
      <c r="K11" s="52">
        <f t="shared" si="2"/>
        <v>4</v>
      </c>
    </row>
    <row r="12" spans="1:17" ht="46.5" thickTop="1" thickBot="1">
      <c r="A12" s="339" t="s">
        <v>62</v>
      </c>
      <c r="B12" s="52"/>
      <c r="C12" s="52">
        <f>SUM(Kadar.nem.!B23)</f>
        <v>34</v>
      </c>
      <c r="D12" s="52">
        <f>SUM(Kadar.nem.!C23)</f>
        <v>22</v>
      </c>
      <c r="E12" s="52">
        <f t="shared" si="0"/>
        <v>12</v>
      </c>
      <c r="F12" s="52">
        <f>SUM(Kadar.nem.!H23)</f>
        <v>2</v>
      </c>
      <c r="G12" s="52">
        <f t="shared" si="1"/>
        <v>36</v>
      </c>
      <c r="H12" s="52">
        <v>0</v>
      </c>
      <c r="I12" s="52">
        <v>0</v>
      </c>
      <c r="J12" s="321">
        <v>0</v>
      </c>
      <c r="K12" s="52">
        <f t="shared" si="2"/>
        <v>34</v>
      </c>
    </row>
    <row r="13" spans="1:17" ht="46.5" thickTop="1" thickBot="1">
      <c r="A13" s="339" t="s">
        <v>63</v>
      </c>
      <c r="B13" s="52"/>
      <c r="C13" s="52">
        <f>SUM(Kadar.nem.!E23)</f>
        <v>61</v>
      </c>
      <c r="D13" s="52">
        <f>SUM(Kadar.nem.!F23)</f>
        <v>100</v>
      </c>
      <c r="E13" s="52">
        <f t="shared" si="0"/>
        <v>-39</v>
      </c>
      <c r="F13" s="52">
        <f>SUM(Kadar.nem.!I23)</f>
        <v>0</v>
      </c>
      <c r="G13" s="52">
        <f t="shared" si="1"/>
        <v>61</v>
      </c>
      <c r="H13" s="52">
        <v>3</v>
      </c>
      <c r="I13" s="52">
        <v>0</v>
      </c>
      <c r="J13" s="321">
        <v>3</v>
      </c>
      <c r="K13" s="52">
        <f t="shared" si="2"/>
        <v>64</v>
      </c>
    </row>
    <row r="14" spans="1:17" ht="16.5" thickTop="1" thickBot="1">
      <c r="A14" s="339" t="s">
        <v>2</v>
      </c>
      <c r="B14" s="52"/>
      <c r="C14" s="52">
        <f t="shared" ref="C14:J14" si="3">SUM(C8:C13)</f>
        <v>569</v>
      </c>
      <c r="D14" s="52">
        <f t="shared" si="3"/>
        <v>617</v>
      </c>
      <c r="E14" s="52">
        <f t="shared" si="3"/>
        <v>-48</v>
      </c>
      <c r="F14" s="52">
        <f t="shared" si="3"/>
        <v>2</v>
      </c>
      <c r="G14" s="52">
        <f t="shared" si="3"/>
        <v>571</v>
      </c>
      <c r="H14" s="52">
        <f t="shared" si="3"/>
        <v>25</v>
      </c>
      <c r="I14" s="52">
        <f t="shared" si="3"/>
        <v>0</v>
      </c>
      <c r="J14" s="52">
        <f t="shared" si="3"/>
        <v>31</v>
      </c>
      <c r="K14" s="52">
        <f t="shared" si="2"/>
        <v>600</v>
      </c>
    </row>
    <row r="15" spans="1:17" ht="13.5" thickTop="1"/>
    <row r="16" spans="1:17" ht="14.25">
      <c r="A16" s="735" t="s">
        <v>3634</v>
      </c>
      <c r="B16" s="736"/>
      <c r="C16" s="736"/>
      <c r="D16" s="736"/>
      <c r="E16" s="736"/>
      <c r="F16" s="736"/>
      <c r="G16" s="736"/>
      <c r="H16" s="736"/>
      <c r="I16" s="736"/>
    </row>
    <row r="17" spans="1:9" ht="15.75">
      <c r="A17" s="737" t="s">
        <v>3635</v>
      </c>
      <c r="B17" s="736"/>
      <c r="C17" s="736"/>
      <c r="D17" s="736"/>
      <c r="E17" s="736"/>
      <c r="F17" s="736"/>
      <c r="G17" s="736"/>
      <c r="H17" s="736"/>
      <c r="I17" s="736"/>
    </row>
    <row r="18" spans="1:9" ht="15.75">
      <c r="A18" s="738"/>
      <c r="B18" s="736"/>
      <c r="C18" s="736"/>
      <c r="D18" s="736"/>
      <c r="E18" s="736"/>
      <c r="F18" s="736"/>
      <c r="G18" s="736"/>
      <c r="H18" s="736"/>
      <c r="I18" s="736"/>
    </row>
    <row r="19" spans="1:9" ht="52.9" customHeight="1">
      <c r="A19" s="738" t="s">
        <v>3636</v>
      </c>
      <c r="B19" s="736"/>
      <c r="C19" s="736"/>
      <c r="D19" s="736"/>
      <c r="E19" s="736"/>
      <c r="F19" s="736"/>
      <c r="G19" s="736"/>
      <c r="H19" s="736"/>
      <c r="I19" s="736"/>
    </row>
  </sheetData>
  <mergeCells count="8">
    <mergeCell ref="A16:I16"/>
    <mergeCell ref="A17:I17"/>
    <mergeCell ref="A18:I18"/>
    <mergeCell ref="A19:I19"/>
    <mergeCell ref="A1:D1"/>
    <mergeCell ref="A2:D2"/>
    <mergeCell ref="A3:D3"/>
    <mergeCell ref="A4:D4"/>
  </mergeCells>
  <phoneticPr fontId="14" type="noConversion"/>
  <printOptions horizontalCentered="1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4"/>
  <sheetViews>
    <sheetView showGridLines="0" view="pageBreakPreview" zoomScaleSheetLayoutView="100" workbookViewId="0">
      <selection activeCell="AM10" sqref="AM10"/>
    </sheetView>
  </sheetViews>
  <sheetFormatPr defaultRowHeight="12.75"/>
  <cols>
    <col min="1" max="1" width="7.5703125" customWidth="1"/>
    <col min="2" max="2" width="30" customWidth="1"/>
    <col min="3" max="3" width="11.140625" customWidth="1"/>
    <col min="6" max="6" width="9.7109375" customWidth="1"/>
    <col min="7" max="7" width="10.42578125" customWidth="1"/>
    <col min="8" max="8" width="10.28515625" customWidth="1"/>
    <col min="11" max="11" width="10.5703125" customWidth="1"/>
    <col min="12" max="12" width="11.7109375" customWidth="1"/>
  </cols>
  <sheetData>
    <row r="1" spans="1:12" ht="15.75">
      <c r="A1" s="686"/>
      <c r="B1" s="687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5"/>
    </row>
    <row r="2" spans="1:12" ht="14.25">
      <c r="A2" s="686"/>
      <c r="B2" s="687" t="s">
        <v>193</v>
      </c>
      <c r="C2" s="171">
        <f>Kadar.ode.!F2</f>
        <v>8042462</v>
      </c>
      <c r="D2" s="173"/>
      <c r="E2" s="173"/>
      <c r="F2" s="173"/>
      <c r="G2" s="175"/>
    </row>
    <row r="3" spans="1:12" ht="14.25">
      <c r="A3" s="686"/>
      <c r="B3" s="687"/>
      <c r="C3" s="171"/>
      <c r="D3" s="173"/>
      <c r="E3" s="173"/>
      <c r="F3" s="173"/>
      <c r="G3" s="175"/>
    </row>
    <row r="4" spans="1:12" ht="14.25">
      <c r="A4" s="686"/>
      <c r="B4" s="687" t="s">
        <v>1825</v>
      </c>
      <c r="C4" s="172" t="s">
        <v>224</v>
      </c>
      <c r="D4" s="174"/>
      <c r="E4" s="174"/>
      <c r="F4" s="174"/>
      <c r="G4" s="176"/>
    </row>
    <row r="6" spans="1:12" ht="33.75" customHeight="1">
      <c r="A6" s="750" t="s">
        <v>190</v>
      </c>
      <c r="B6" s="750" t="s">
        <v>54</v>
      </c>
      <c r="C6" s="752" t="s">
        <v>219</v>
      </c>
      <c r="D6" s="753"/>
      <c r="E6" s="743" t="s">
        <v>220</v>
      </c>
      <c r="F6" s="743"/>
      <c r="G6" s="743" t="s">
        <v>223</v>
      </c>
      <c r="H6" s="743"/>
      <c r="I6" s="743" t="s">
        <v>221</v>
      </c>
      <c r="J6" s="743"/>
      <c r="K6" s="743" t="s">
        <v>222</v>
      </c>
      <c r="L6" s="743"/>
    </row>
    <row r="7" spans="1:12" ht="27.75" customHeight="1" thickBot="1">
      <c r="A7" s="751"/>
      <c r="B7" s="751"/>
      <c r="C7" s="643" t="s">
        <v>1</v>
      </c>
      <c r="D7" s="644" t="s">
        <v>0</v>
      </c>
      <c r="E7" s="645" t="s">
        <v>1844</v>
      </c>
      <c r="F7" s="645" t="s">
        <v>1883</v>
      </c>
      <c r="G7" s="645" t="s">
        <v>1844</v>
      </c>
      <c r="H7" s="645" t="s">
        <v>1883</v>
      </c>
      <c r="I7" s="645" t="s">
        <v>1844</v>
      </c>
      <c r="J7" s="645" t="s">
        <v>1883</v>
      </c>
      <c r="K7" s="645" t="s">
        <v>1844</v>
      </c>
      <c r="L7" s="645" t="s">
        <v>1883</v>
      </c>
    </row>
    <row r="8" spans="1:12" ht="13.5" thickTop="1">
      <c r="A8" s="202"/>
      <c r="B8" s="414"/>
      <c r="C8" s="140" t="s">
        <v>2</v>
      </c>
      <c r="D8" s="344">
        <v>74</v>
      </c>
      <c r="E8" s="347">
        <v>1463</v>
      </c>
      <c r="F8" s="347">
        <v>1350</v>
      </c>
      <c r="G8" s="347">
        <f>G9+G10+G11</f>
        <v>20523</v>
      </c>
      <c r="H8" s="347">
        <f>H9+H10+H11</f>
        <v>20200</v>
      </c>
      <c r="I8" s="349">
        <f>G8/E8</f>
        <v>14.028024606971975</v>
      </c>
      <c r="J8" s="349">
        <f>H8/F8</f>
        <v>14.962962962962964</v>
      </c>
      <c r="K8" s="349">
        <f>G8/(365*D8)*100</f>
        <v>75.982969270640496</v>
      </c>
      <c r="L8" s="349">
        <f>H8/(365*D8)*100</f>
        <v>74.787115883006294</v>
      </c>
    </row>
    <row r="9" spans="1:12">
      <c r="A9" s="202"/>
      <c r="B9" s="415" t="s">
        <v>3778</v>
      </c>
      <c r="C9" s="141" t="s">
        <v>4</v>
      </c>
      <c r="D9" s="345">
        <v>0</v>
      </c>
      <c r="E9" s="97"/>
      <c r="F9" s="97"/>
      <c r="G9" s="97">
        <v>234</v>
      </c>
      <c r="H9" s="97">
        <v>200</v>
      </c>
      <c r="I9" s="349"/>
      <c r="J9" s="349"/>
      <c r="K9" s="349"/>
      <c r="L9" s="349"/>
    </row>
    <row r="10" spans="1:12">
      <c r="A10" s="202"/>
      <c r="B10" s="415" t="s">
        <v>3779</v>
      </c>
      <c r="C10" s="141" t="s">
        <v>5</v>
      </c>
      <c r="D10" s="345">
        <v>4</v>
      </c>
      <c r="E10" s="97"/>
      <c r="F10" s="97"/>
      <c r="G10" s="97">
        <v>13335</v>
      </c>
      <c r="H10" s="97">
        <v>13000</v>
      </c>
      <c r="I10" s="349"/>
      <c r="J10" s="349"/>
      <c r="K10" s="349">
        <f>G10/(365*D10)*100</f>
        <v>913.35616438356158</v>
      </c>
      <c r="L10" s="349">
        <f>H10/(365*D10)*100</f>
        <v>890.41095890410952</v>
      </c>
    </row>
    <row r="11" spans="1:12" ht="13.5" thickBot="1">
      <c r="A11" s="203"/>
      <c r="B11" s="416" t="s">
        <v>3780</v>
      </c>
      <c r="C11" s="142" t="s">
        <v>9</v>
      </c>
      <c r="D11" s="355">
        <v>70</v>
      </c>
      <c r="E11" s="356"/>
      <c r="F11" s="356"/>
      <c r="G11" s="356">
        <v>6954</v>
      </c>
      <c r="H11" s="356">
        <v>7000</v>
      </c>
      <c r="I11" s="350"/>
      <c r="J11" s="351"/>
      <c r="K11" s="350">
        <f>G11/(365*D11)*100</f>
        <v>27.217221135029355</v>
      </c>
      <c r="L11" s="351">
        <f>H11/(365*D11)*100</f>
        <v>27.397260273972602</v>
      </c>
    </row>
    <row r="12" spans="1:12" ht="13.5" thickTop="1">
      <c r="A12" s="202"/>
      <c r="B12" s="51"/>
      <c r="C12" s="143" t="s">
        <v>2</v>
      </c>
      <c r="D12" s="96">
        <v>62</v>
      </c>
      <c r="E12" s="96">
        <v>1256</v>
      </c>
      <c r="F12" s="96">
        <v>1100</v>
      </c>
      <c r="G12" s="96">
        <f>G13+G14+G15</f>
        <v>17249</v>
      </c>
      <c r="H12" s="96">
        <f>H13+H14+H15</f>
        <v>16600</v>
      </c>
      <c r="I12" s="352">
        <f t="shared" ref="I12:J28" si="0">G12/E12</f>
        <v>13.733280254777069</v>
      </c>
      <c r="J12" s="352">
        <f t="shared" si="0"/>
        <v>15.090909090909092</v>
      </c>
      <c r="K12" s="349">
        <f>G12/(365*D12)*100</f>
        <v>76.221829429960223</v>
      </c>
      <c r="L12" s="349">
        <f>H12/(365*D12)*100</f>
        <v>73.353954927087941</v>
      </c>
    </row>
    <row r="13" spans="1:12">
      <c r="A13" s="202"/>
      <c r="B13" s="415" t="s">
        <v>3781</v>
      </c>
      <c r="C13" s="141" t="s">
        <v>4</v>
      </c>
      <c r="D13" s="345">
        <v>0</v>
      </c>
      <c r="E13" s="97"/>
      <c r="F13" s="97"/>
      <c r="G13" s="97">
        <v>102</v>
      </c>
      <c r="H13" s="97">
        <v>100</v>
      </c>
      <c r="I13" s="349"/>
      <c r="J13" s="349"/>
      <c r="K13" s="349"/>
      <c r="L13" s="349"/>
    </row>
    <row r="14" spans="1:12">
      <c r="A14" s="202"/>
      <c r="B14" s="415" t="s">
        <v>3782</v>
      </c>
      <c r="C14" s="141" t="s">
        <v>5</v>
      </c>
      <c r="D14" s="345">
        <v>0</v>
      </c>
      <c r="E14" s="97"/>
      <c r="F14" s="97"/>
      <c r="G14" s="97">
        <v>8010</v>
      </c>
      <c r="H14" s="97">
        <v>8000</v>
      </c>
      <c r="I14" s="349"/>
      <c r="J14" s="349"/>
      <c r="K14" s="349"/>
      <c r="L14" s="349"/>
    </row>
    <row r="15" spans="1:12" ht="13.5" thickBot="1">
      <c r="A15" s="203"/>
      <c r="B15" s="416" t="s">
        <v>3779</v>
      </c>
      <c r="C15" s="142" t="s">
        <v>9</v>
      </c>
      <c r="D15" s="355">
        <v>62</v>
      </c>
      <c r="E15" s="356"/>
      <c r="F15" s="356"/>
      <c r="G15" s="356">
        <v>9137</v>
      </c>
      <c r="H15" s="356">
        <v>8500</v>
      </c>
      <c r="I15" s="350"/>
      <c r="J15" s="351"/>
      <c r="K15" s="350">
        <f t="shared" ref="K15:K31" si="1">G15/(365*D15)*100</f>
        <v>40.375607600530273</v>
      </c>
      <c r="L15" s="351">
        <f t="shared" ref="L15:L31" si="2">H15/(365*D15)*100</f>
        <v>37.560760053026954</v>
      </c>
    </row>
    <row r="16" spans="1:12" ht="13.5" thickTop="1">
      <c r="A16" s="202"/>
      <c r="B16" s="51"/>
      <c r="C16" s="143" t="s">
        <v>2</v>
      </c>
      <c r="D16" s="357">
        <v>44</v>
      </c>
      <c r="E16" s="358">
        <v>991</v>
      </c>
      <c r="F16" s="358">
        <v>1100</v>
      </c>
      <c r="G16" s="358">
        <f>G17+G18+G19</f>
        <v>9963</v>
      </c>
      <c r="H16" s="358">
        <f>H17+H18+H19</f>
        <v>9600</v>
      </c>
      <c r="I16" s="352">
        <f t="shared" si="0"/>
        <v>10.053481331987891</v>
      </c>
      <c r="J16" s="352">
        <f t="shared" si="0"/>
        <v>8.7272727272727266</v>
      </c>
      <c r="K16" s="349">
        <f t="shared" si="1"/>
        <v>62.036114570361143</v>
      </c>
      <c r="L16" s="349">
        <f t="shared" si="2"/>
        <v>59.775840597758403</v>
      </c>
    </row>
    <row r="17" spans="1:12">
      <c r="A17" s="202"/>
      <c r="B17" s="415" t="s">
        <v>3783</v>
      </c>
      <c r="C17" s="141" t="s">
        <v>4</v>
      </c>
      <c r="D17" s="345">
        <v>5</v>
      </c>
      <c r="E17" s="97"/>
      <c r="F17" s="97"/>
      <c r="G17" s="97">
        <v>2172</v>
      </c>
      <c r="H17" s="97">
        <v>2000</v>
      </c>
      <c r="I17" s="349"/>
      <c r="J17" s="349"/>
      <c r="K17" s="349">
        <f t="shared" si="1"/>
        <v>119.01369863013697</v>
      </c>
      <c r="L17" s="349">
        <f t="shared" si="2"/>
        <v>109.58904109589041</v>
      </c>
    </row>
    <row r="18" spans="1:12">
      <c r="A18" s="202"/>
      <c r="B18" s="426" t="s">
        <v>3784</v>
      </c>
      <c r="C18" s="141" t="s">
        <v>5</v>
      </c>
      <c r="D18" s="345">
        <v>10</v>
      </c>
      <c r="E18" s="97"/>
      <c r="F18" s="97"/>
      <c r="G18" s="97">
        <v>7704</v>
      </c>
      <c r="H18" s="97">
        <v>7500</v>
      </c>
      <c r="I18" s="349"/>
      <c r="J18" s="349"/>
      <c r="K18" s="349">
        <f t="shared" si="1"/>
        <v>211.06849315068496</v>
      </c>
      <c r="L18" s="349">
        <f t="shared" si="2"/>
        <v>205.47945205479454</v>
      </c>
    </row>
    <row r="19" spans="1:12" ht="13.5" thickBot="1">
      <c r="A19" s="203"/>
      <c r="B19" s="416"/>
      <c r="C19" s="142" t="s">
        <v>9</v>
      </c>
      <c r="D19" s="355">
        <v>29</v>
      </c>
      <c r="E19" s="356"/>
      <c r="F19" s="356"/>
      <c r="G19" s="356">
        <v>87</v>
      </c>
      <c r="H19" s="356">
        <v>100</v>
      </c>
      <c r="I19" s="350"/>
      <c r="J19" s="351"/>
      <c r="K19" s="350">
        <f t="shared" si="1"/>
        <v>0.82191780821917804</v>
      </c>
      <c r="L19" s="351">
        <f t="shared" si="2"/>
        <v>0.94473311289560691</v>
      </c>
    </row>
    <row r="20" spans="1:12" ht="13.5" thickTop="1">
      <c r="A20" s="202"/>
      <c r="B20" s="415"/>
      <c r="C20" s="143" t="s">
        <v>2</v>
      </c>
      <c r="D20" s="357">
        <v>82</v>
      </c>
      <c r="E20" s="358">
        <v>2420</v>
      </c>
      <c r="F20" s="358">
        <v>2250</v>
      </c>
      <c r="G20" s="358">
        <f>G21+G22+G23</f>
        <v>25344</v>
      </c>
      <c r="H20" s="358">
        <f>H21+H22+H23</f>
        <v>25550</v>
      </c>
      <c r="I20" s="352">
        <f t="shared" si="0"/>
        <v>10.472727272727273</v>
      </c>
      <c r="J20" s="352">
        <f t="shared" si="0"/>
        <v>11.355555555555556</v>
      </c>
      <c r="K20" s="349">
        <f t="shared" si="1"/>
        <v>84.677581022385567</v>
      </c>
      <c r="L20" s="349">
        <f t="shared" si="2"/>
        <v>85.365853658536579</v>
      </c>
    </row>
    <row r="21" spans="1:12">
      <c r="A21" s="202"/>
      <c r="B21" s="415" t="s">
        <v>3785</v>
      </c>
      <c r="C21" s="141" t="s">
        <v>4</v>
      </c>
      <c r="D21" s="345">
        <v>0</v>
      </c>
      <c r="E21" s="97"/>
      <c r="F21" s="97"/>
      <c r="G21" s="97">
        <v>43</v>
      </c>
      <c r="H21" s="97">
        <v>50</v>
      </c>
      <c r="I21" s="349"/>
      <c r="J21" s="349"/>
      <c r="K21" s="349"/>
      <c r="L21" s="349"/>
    </row>
    <row r="22" spans="1:12">
      <c r="A22" s="202"/>
      <c r="B22" s="415" t="s">
        <v>3786</v>
      </c>
      <c r="C22" s="141" t="s">
        <v>5</v>
      </c>
      <c r="D22" s="345">
        <v>0</v>
      </c>
      <c r="E22" s="97"/>
      <c r="F22" s="97"/>
      <c r="G22" s="97">
        <v>8918</v>
      </c>
      <c r="H22" s="97">
        <v>9500</v>
      </c>
      <c r="I22" s="349"/>
      <c r="J22" s="349"/>
      <c r="K22" s="349"/>
      <c r="L22" s="349"/>
    </row>
    <row r="23" spans="1:12" ht="13.5" thickBot="1">
      <c r="A23" s="203"/>
      <c r="B23" s="416" t="s">
        <v>3787</v>
      </c>
      <c r="C23" s="142" t="s">
        <v>9</v>
      </c>
      <c r="D23" s="355">
        <v>82</v>
      </c>
      <c r="E23" s="356"/>
      <c r="F23" s="356"/>
      <c r="G23" s="356">
        <v>16383</v>
      </c>
      <c r="H23" s="356">
        <v>16000</v>
      </c>
      <c r="I23" s="350"/>
      <c r="J23" s="351"/>
      <c r="K23" s="350">
        <f t="shared" si="1"/>
        <v>54.73772134981624</v>
      </c>
      <c r="L23" s="351">
        <f t="shared" si="2"/>
        <v>53.458068827263617</v>
      </c>
    </row>
    <row r="24" spans="1:12" ht="13.5" thickTop="1">
      <c r="A24" s="204"/>
      <c r="B24" s="415"/>
      <c r="C24" s="144" t="s">
        <v>2</v>
      </c>
      <c r="D24" s="357">
        <v>50</v>
      </c>
      <c r="E24" s="358">
        <v>1321</v>
      </c>
      <c r="F24" s="358">
        <v>1200</v>
      </c>
      <c r="G24" s="358">
        <f>G25+G26+G27</f>
        <v>12691</v>
      </c>
      <c r="H24" s="358">
        <f>H25+H26+H27</f>
        <v>11300</v>
      </c>
      <c r="I24" s="352">
        <f t="shared" si="0"/>
        <v>9.6071158213474632</v>
      </c>
      <c r="J24" s="352">
        <f t="shared" si="0"/>
        <v>9.4166666666666661</v>
      </c>
      <c r="K24" s="349">
        <f t="shared" si="1"/>
        <v>69.539726027397265</v>
      </c>
      <c r="L24" s="349">
        <f t="shared" si="2"/>
        <v>61.917808219178085</v>
      </c>
    </row>
    <row r="25" spans="1:12">
      <c r="A25" s="202"/>
      <c r="B25" s="415" t="s">
        <v>3788</v>
      </c>
      <c r="C25" s="141" t="s">
        <v>4</v>
      </c>
      <c r="D25" s="345">
        <v>7</v>
      </c>
      <c r="E25" s="97"/>
      <c r="F25" s="97"/>
      <c r="G25" s="97">
        <v>998</v>
      </c>
      <c r="H25" s="97">
        <v>800</v>
      </c>
      <c r="I25" s="349"/>
      <c r="J25" s="349"/>
      <c r="K25" s="349">
        <f t="shared" si="1"/>
        <v>39.060665362035223</v>
      </c>
      <c r="L25" s="349">
        <f t="shared" si="2"/>
        <v>31.31115459882583</v>
      </c>
    </row>
    <row r="26" spans="1:12">
      <c r="A26" s="202"/>
      <c r="B26" s="415" t="s">
        <v>3789</v>
      </c>
      <c r="C26" s="141" t="s">
        <v>5</v>
      </c>
      <c r="D26" s="345">
        <v>7</v>
      </c>
      <c r="E26" s="97"/>
      <c r="F26" s="97"/>
      <c r="G26" s="97">
        <v>9693</v>
      </c>
      <c r="H26" s="97">
        <v>9000</v>
      </c>
      <c r="I26" s="349"/>
      <c r="J26" s="349"/>
      <c r="K26" s="349">
        <f t="shared" si="1"/>
        <v>379.3737769080235</v>
      </c>
      <c r="L26" s="349">
        <f t="shared" si="2"/>
        <v>352.2504892367906</v>
      </c>
    </row>
    <row r="27" spans="1:12" ht="13.5" thickBot="1">
      <c r="A27" s="203"/>
      <c r="B27" s="417"/>
      <c r="C27" s="142" t="s">
        <v>9</v>
      </c>
      <c r="D27" s="355">
        <v>36</v>
      </c>
      <c r="E27" s="356"/>
      <c r="F27" s="356"/>
      <c r="G27" s="356">
        <v>2000</v>
      </c>
      <c r="H27" s="356">
        <v>1500</v>
      </c>
      <c r="I27" s="350"/>
      <c r="J27" s="351"/>
      <c r="K27" s="350">
        <f t="shared" si="1"/>
        <v>15.220700152207002</v>
      </c>
      <c r="L27" s="351">
        <f t="shared" si="2"/>
        <v>11.415525114155251</v>
      </c>
    </row>
    <row r="28" spans="1:12" s="425" customFormat="1" ht="13.5" thickTop="1">
      <c r="A28" s="744" t="s">
        <v>3</v>
      </c>
      <c r="B28" s="745"/>
      <c r="C28" s="420" t="s">
        <v>2</v>
      </c>
      <c r="D28" s="421">
        <f>D24+D20+D16+D12+D8</f>
        <v>312</v>
      </c>
      <c r="E28" s="422">
        <f>SUM(E8+E12+E16+E20+E24)</f>
        <v>7451</v>
      </c>
      <c r="F28" s="422">
        <f>SUM(F8+F12+F16+F20+F24)</f>
        <v>7000</v>
      </c>
      <c r="G28" s="422">
        <f t="shared" ref="G28:H31" si="3">SUM(G8+G12+G16+G20+G24)</f>
        <v>85770</v>
      </c>
      <c r="H28" s="422">
        <f t="shared" si="3"/>
        <v>83250</v>
      </c>
      <c r="I28" s="423">
        <f t="shared" si="0"/>
        <v>11.511206549456448</v>
      </c>
      <c r="J28" s="423">
        <f t="shared" si="0"/>
        <v>11.892857142857142</v>
      </c>
      <c r="K28" s="424">
        <f t="shared" si="1"/>
        <v>75.316122233930443</v>
      </c>
      <c r="L28" s="424">
        <f t="shared" si="2"/>
        <v>73.103266596417285</v>
      </c>
    </row>
    <row r="29" spans="1:12">
      <c r="A29" s="746"/>
      <c r="B29" s="747"/>
      <c r="C29" s="141" t="s">
        <v>4</v>
      </c>
      <c r="D29" s="345">
        <f>D25+D21+D17+D13+D9</f>
        <v>12</v>
      </c>
      <c r="E29" s="95"/>
      <c r="F29" s="95"/>
      <c r="G29" s="97">
        <f t="shared" si="3"/>
        <v>3549</v>
      </c>
      <c r="H29" s="97">
        <f t="shared" si="3"/>
        <v>3150</v>
      </c>
      <c r="I29" s="349"/>
      <c r="J29" s="349"/>
      <c r="K29" s="349">
        <f t="shared" si="1"/>
        <v>81.027397260273972</v>
      </c>
      <c r="L29" s="349">
        <f t="shared" si="2"/>
        <v>71.917808219178085</v>
      </c>
    </row>
    <row r="30" spans="1:12">
      <c r="A30" s="746"/>
      <c r="B30" s="747"/>
      <c r="C30" s="141" t="s">
        <v>5</v>
      </c>
      <c r="D30" s="345">
        <f>D26+D22+D18+D14+D10</f>
        <v>21</v>
      </c>
      <c r="E30" s="97"/>
      <c r="F30" s="97"/>
      <c r="G30" s="97">
        <f t="shared" si="3"/>
        <v>47660</v>
      </c>
      <c r="H30" s="97">
        <f t="shared" si="3"/>
        <v>47000</v>
      </c>
      <c r="I30" s="349"/>
      <c r="J30" s="349"/>
      <c r="K30" s="349">
        <f t="shared" si="1"/>
        <v>621.78734507501633</v>
      </c>
      <c r="L30" s="349">
        <f t="shared" si="2"/>
        <v>613.17677756033925</v>
      </c>
    </row>
    <row r="31" spans="1:12" ht="13.5" thickBot="1">
      <c r="A31" s="748"/>
      <c r="B31" s="749"/>
      <c r="C31" s="205" t="s">
        <v>9</v>
      </c>
      <c r="D31" s="346">
        <f>D27+D23+D19+D15+D11</f>
        <v>279</v>
      </c>
      <c r="E31" s="96"/>
      <c r="F31" s="96"/>
      <c r="G31" s="348">
        <f t="shared" si="3"/>
        <v>34561</v>
      </c>
      <c r="H31" s="348">
        <f t="shared" si="3"/>
        <v>33100</v>
      </c>
      <c r="I31" s="353"/>
      <c r="J31" s="354"/>
      <c r="K31" s="353">
        <f t="shared" si="1"/>
        <v>33.938233416801687</v>
      </c>
      <c r="L31" s="354">
        <f t="shared" si="2"/>
        <v>32.503559679874307</v>
      </c>
    </row>
    <row r="32" spans="1:12">
      <c r="A32" s="427"/>
      <c r="B32" s="427"/>
      <c r="C32" s="427"/>
      <c r="D32" s="427"/>
      <c r="E32" s="427"/>
      <c r="F32" s="427">
        <f>F28/E28</f>
        <v>0.93947121191786342</v>
      </c>
      <c r="G32" s="427"/>
      <c r="H32" s="427"/>
      <c r="I32" s="427"/>
      <c r="J32" s="427">
        <f>J28/I28</f>
        <v>1.0331546994453606</v>
      </c>
      <c r="K32" s="427"/>
      <c r="L32" s="427">
        <f>L28/K28</f>
        <v>0.97061909758656895</v>
      </c>
    </row>
    <row r="34" spans="1:12" ht="47.45" customHeight="1">
      <c r="A34" s="742" t="s">
        <v>3792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</row>
  </sheetData>
  <mergeCells count="9">
    <mergeCell ref="A34:L34"/>
    <mergeCell ref="K6:L6"/>
    <mergeCell ref="A28:B31"/>
    <mergeCell ref="A6:A7"/>
    <mergeCell ref="B6:B7"/>
    <mergeCell ref="C6:D6"/>
    <mergeCell ref="E6:F6"/>
    <mergeCell ref="G6:H6"/>
    <mergeCell ref="I6:J6"/>
  </mergeCells>
  <phoneticPr fontId="14" type="noConversion"/>
  <printOptions horizontalCentered="1"/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11.28515625" style="2" customWidth="1"/>
    <col min="2" max="2" width="60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 ht="15.75">
      <c r="A1" s="691"/>
      <c r="B1" s="692" t="s">
        <v>192</v>
      </c>
      <c r="C1" s="690" t="s">
        <v>192</v>
      </c>
      <c r="D1" s="173"/>
      <c r="E1" s="173"/>
      <c r="F1" s="173"/>
      <c r="G1" s="175"/>
    </row>
    <row r="2" spans="1:7" ht="15.75">
      <c r="A2" s="691"/>
      <c r="B2" s="692" t="s">
        <v>193</v>
      </c>
      <c r="C2" s="171">
        <f>Kadar.ode.!F2</f>
        <v>8042462</v>
      </c>
      <c r="D2" s="173"/>
      <c r="E2" s="173"/>
      <c r="F2" s="173"/>
      <c r="G2" s="175"/>
    </row>
    <row r="3" spans="1:7" ht="15.75">
      <c r="A3" s="691"/>
      <c r="B3" s="692"/>
      <c r="C3" s="171"/>
      <c r="D3" s="173"/>
      <c r="E3" s="173"/>
      <c r="F3" s="173"/>
      <c r="G3" s="175"/>
    </row>
    <row r="4" spans="1:7" ht="15.75" customHeight="1">
      <c r="A4" s="691"/>
      <c r="B4" s="692" t="s">
        <v>1826</v>
      </c>
      <c r="C4" s="172" t="s">
        <v>225</v>
      </c>
      <c r="D4" s="174"/>
      <c r="E4" s="174"/>
      <c r="F4" s="174"/>
      <c r="G4" s="176"/>
    </row>
    <row r="6" spans="1:7" ht="34.5" customHeight="1">
      <c r="A6" s="754" t="s">
        <v>190</v>
      </c>
      <c r="B6" s="754" t="s">
        <v>54</v>
      </c>
      <c r="C6" s="754" t="s">
        <v>191</v>
      </c>
      <c r="D6" s="754" t="s">
        <v>340</v>
      </c>
      <c r="E6" s="754"/>
      <c r="F6" s="754" t="s">
        <v>232</v>
      </c>
      <c r="G6" s="754"/>
    </row>
    <row r="7" spans="1:7" ht="35.25" customHeight="1">
      <c r="A7" s="754"/>
      <c r="B7" s="754"/>
      <c r="C7" s="754"/>
      <c r="D7" s="564" t="s">
        <v>1844</v>
      </c>
      <c r="E7" s="564" t="s">
        <v>1883</v>
      </c>
      <c r="F7" s="564" t="s">
        <v>1844</v>
      </c>
      <c r="G7" s="564" t="s">
        <v>1883</v>
      </c>
    </row>
    <row r="8" spans="1:7" ht="28.15" customHeight="1">
      <c r="A8" s="187">
        <v>1</v>
      </c>
      <c r="B8" s="359" t="s">
        <v>1886</v>
      </c>
      <c r="C8" s="187">
        <v>0</v>
      </c>
      <c r="D8" s="361">
        <v>1</v>
      </c>
      <c r="E8" s="361">
        <v>1</v>
      </c>
      <c r="F8" s="362">
        <v>2</v>
      </c>
      <c r="G8" s="362">
        <v>2</v>
      </c>
    </row>
    <row r="9" spans="1:7" ht="28.15" customHeight="1">
      <c r="A9" s="187">
        <v>2</v>
      </c>
      <c r="B9" s="359" t="s">
        <v>1887</v>
      </c>
      <c r="C9" s="187">
        <v>0</v>
      </c>
      <c r="D9" s="187">
        <v>3</v>
      </c>
      <c r="E9" s="187">
        <v>3</v>
      </c>
      <c r="F9" s="363">
        <v>39</v>
      </c>
      <c r="G9" s="363">
        <v>39</v>
      </c>
    </row>
    <row r="10" spans="1:7" ht="28.15" customHeight="1">
      <c r="A10" s="222">
        <v>3</v>
      </c>
      <c r="B10" s="359" t="s">
        <v>1888</v>
      </c>
      <c r="C10" s="187">
        <v>0</v>
      </c>
      <c r="D10" s="187">
        <v>1</v>
      </c>
      <c r="E10" s="187">
        <v>1</v>
      </c>
      <c r="F10" s="363">
        <v>1</v>
      </c>
      <c r="G10" s="363">
        <v>1</v>
      </c>
    </row>
    <row r="11" spans="1:7" ht="28.15" customHeight="1">
      <c r="A11" s="187">
        <v>4</v>
      </c>
      <c r="B11" s="359" t="s">
        <v>1889</v>
      </c>
      <c r="C11" s="187">
        <v>0</v>
      </c>
      <c r="D11" s="187">
        <v>0</v>
      </c>
      <c r="E11" s="187">
        <v>0</v>
      </c>
      <c r="F11" s="363">
        <v>0</v>
      </c>
      <c r="G11" s="363">
        <v>0</v>
      </c>
    </row>
    <row r="12" spans="1:7" ht="28.15" customHeight="1">
      <c r="A12" s="187">
        <v>5</v>
      </c>
      <c r="B12" s="359" t="s">
        <v>1890</v>
      </c>
      <c r="C12" s="187">
        <v>0</v>
      </c>
      <c r="D12" s="187">
        <v>3</v>
      </c>
      <c r="E12" s="187">
        <v>3</v>
      </c>
      <c r="F12" s="363">
        <v>24</v>
      </c>
      <c r="G12" s="363">
        <v>24</v>
      </c>
    </row>
    <row r="13" spans="1:7" ht="24.95" customHeight="1">
      <c r="A13" s="755" t="s">
        <v>88</v>
      </c>
      <c r="B13" s="755"/>
      <c r="C13" s="187">
        <v>0</v>
      </c>
      <c r="D13" s="360">
        <f t="shared" ref="D13:E13" si="0">SUM(D8:D12)</f>
        <v>8</v>
      </c>
      <c r="E13" s="360">
        <f t="shared" si="0"/>
        <v>8</v>
      </c>
      <c r="F13" s="364">
        <f t="shared" ref="F13:G13" si="1">SUM(F8:F12)</f>
        <v>66</v>
      </c>
      <c r="G13" s="364">
        <f t="shared" si="1"/>
        <v>66</v>
      </c>
    </row>
  </sheetData>
  <mergeCells count="6">
    <mergeCell ref="F6:G6"/>
    <mergeCell ref="A6:A7"/>
    <mergeCell ref="A13:B13"/>
    <mergeCell ref="B6:B7"/>
    <mergeCell ref="C6:C7"/>
    <mergeCell ref="D6:E6"/>
  </mergeCells>
  <phoneticPr fontId="14" type="noConversion"/>
  <printOptions horizontalCentered="1"/>
  <pageMargins left="0.34" right="0.15" top="0.81" bottom="0.51" header="0.19" footer="0.17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showGridLines="0" view="pageBreakPreview" zoomScaleSheetLayoutView="100" workbookViewId="0">
      <selection activeCell="AM10" sqref="AM10"/>
    </sheetView>
  </sheetViews>
  <sheetFormatPr defaultColWidth="9.140625" defaultRowHeight="12.75"/>
  <cols>
    <col min="1" max="1" width="7.42578125" style="2" customWidth="1"/>
    <col min="2" max="2" width="38.28515625" style="2" customWidth="1"/>
    <col min="3" max="3" width="19.28515625" style="2" customWidth="1"/>
    <col min="4" max="7" width="16.28515625" style="2" customWidth="1"/>
    <col min="8" max="8" width="8.42578125" style="2" customWidth="1"/>
    <col min="9" max="16384" width="9.140625" style="2"/>
  </cols>
  <sheetData>
    <row r="1" spans="1:8" ht="15.75">
      <c r="A1" s="686"/>
      <c r="B1" s="687" t="s">
        <v>192</v>
      </c>
      <c r="C1" s="690" t="str">
        <f>Kadar.ode.!F1</f>
        <v>Институт за плућне болести Војводине</v>
      </c>
      <c r="D1" s="173"/>
      <c r="E1" s="173"/>
      <c r="F1" s="173"/>
      <c r="G1" s="175"/>
      <c r="H1" s="3"/>
    </row>
    <row r="2" spans="1:8" ht="14.25">
      <c r="A2" s="686"/>
      <c r="B2" s="687" t="s">
        <v>193</v>
      </c>
      <c r="C2" s="171">
        <f>Kadar.ode.!F2</f>
        <v>8042462</v>
      </c>
      <c r="D2" s="173"/>
      <c r="E2" s="173"/>
      <c r="F2" s="173"/>
      <c r="G2" s="175"/>
      <c r="H2" s="3"/>
    </row>
    <row r="3" spans="1:8" ht="14.25">
      <c r="A3" s="686"/>
      <c r="B3" s="687"/>
      <c r="C3" s="171"/>
      <c r="D3" s="173"/>
      <c r="E3" s="173"/>
      <c r="F3" s="173"/>
      <c r="G3" s="175"/>
      <c r="H3" s="3"/>
    </row>
    <row r="4" spans="1:8" ht="14.25">
      <c r="A4" s="686"/>
      <c r="B4" s="687" t="s">
        <v>1827</v>
      </c>
      <c r="C4" s="172" t="s">
        <v>309</v>
      </c>
      <c r="D4" s="174"/>
      <c r="E4" s="174"/>
      <c r="F4" s="174"/>
      <c r="G4" s="176"/>
    </row>
    <row r="5" spans="1:8" ht="12.75" customHeight="1"/>
    <row r="6" spans="1:8" s="1" customFormat="1" ht="23.25" customHeight="1">
      <c r="A6" s="759" t="s">
        <v>190</v>
      </c>
      <c r="B6" s="759" t="s">
        <v>54</v>
      </c>
      <c r="C6" s="759" t="s">
        <v>134</v>
      </c>
      <c r="D6" s="754" t="s">
        <v>226</v>
      </c>
      <c r="E6" s="754"/>
      <c r="F6" s="756" t="s">
        <v>227</v>
      </c>
      <c r="G6" s="757"/>
    </row>
    <row r="7" spans="1:8" s="1" customFormat="1" ht="32.25" customHeight="1" thickBot="1">
      <c r="A7" s="760"/>
      <c r="B7" s="760"/>
      <c r="C7" s="760"/>
      <c r="D7" s="645" t="s">
        <v>1844</v>
      </c>
      <c r="E7" s="645" t="s">
        <v>1883</v>
      </c>
      <c r="F7" s="645" t="s">
        <v>1844</v>
      </c>
      <c r="G7" s="645" t="s">
        <v>1883</v>
      </c>
    </row>
    <row r="8" spans="1:8" ht="22.9" customHeight="1" thickTop="1">
      <c r="A8" s="206">
        <v>1</v>
      </c>
      <c r="B8" s="365" t="s">
        <v>1891</v>
      </c>
      <c r="C8" s="187">
        <v>17</v>
      </c>
      <c r="D8" s="187">
        <v>2500</v>
      </c>
      <c r="E8" s="187">
        <v>2500</v>
      </c>
      <c r="F8" s="187">
        <v>2586</v>
      </c>
      <c r="G8" s="187">
        <v>2586</v>
      </c>
    </row>
    <row r="9" spans="1:8" ht="22.9" customHeight="1">
      <c r="A9" s="207">
        <v>2</v>
      </c>
      <c r="B9" s="366" t="s">
        <v>3638</v>
      </c>
      <c r="C9" s="187">
        <v>7</v>
      </c>
      <c r="D9" s="187">
        <v>496</v>
      </c>
      <c r="E9" s="187">
        <v>496</v>
      </c>
      <c r="F9" s="187">
        <v>3799</v>
      </c>
      <c r="G9" s="187">
        <v>3799</v>
      </c>
    </row>
    <row r="10" spans="1:8" ht="22.9" customHeight="1">
      <c r="A10" s="208">
        <v>3</v>
      </c>
      <c r="B10" s="301" t="s">
        <v>3639</v>
      </c>
      <c r="C10" s="187">
        <v>1</v>
      </c>
      <c r="D10" s="187">
        <v>137</v>
      </c>
      <c r="E10" s="187">
        <v>137</v>
      </c>
      <c r="F10" s="187">
        <v>1641</v>
      </c>
      <c r="G10" s="187">
        <v>1641</v>
      </c>
    </row>
    <row r="11" spans="1:8" ht="22.9" customHeight="1">
      <c r="A11" s="207">
        <v>4</v>
      </c>
      <c r="B11" s="103" t="s">
        <v>3640</v>
      </c>
      <c r="C11" s="187">
        <v>1</v>
      </c>
      <c r="D11" s="187">
        <v>618</v>
      </c>
      <c r="E11" s="187">
        <v>618</v>
      </c>
      <c r="F11" s="187">
        <v>624</v>
      </c>
      <c r="G11" s="187">
        <v>624</v>
      </c>
    </row>
    <row r="12" spans="1:8" ht="22.9" customHeight="1">
      <c r="A12" s="208">
        <v>5</v>
      </c>
      <c r="B12" s="103" t="s">
        <v>3641</v>
      </c>
      <c r="C12" s="396">
        <v>1</v>
      </c>
      <c r="D12" s="396">
        <v>441</v>
      </c>
      <c r="E12" s="396">
        <v>450</v>
      </c>
      <c r="F12" s="396">
        <v>441</v>
      </c>
      <c r="G12" s="396">
        <v>450</v>
      </c>
    </row>
    <row r="13" spans="1:8" ht="22.9" customHeight="1">
      <c r="A13" s="207">
        <v>6</v>
      </c>
      <c r="B13" s="103" t="s">
        <v>3642</v>
      </c>
      <c r="C13" s="396">
        <v>1</v>
      </c>
      <c r="D13" s="396">
        <v>295</v>
      </c>
      <c r="E13" s="396">
        <v>300</v>
      </c>
      <c r="F13" s="396">
        <v>295</v>
      </c>
      <c r="G13" s="396">
        <v>300</v>
      </c>
    </row>
    <row r="14" spans="1:8" ht="22.9" customHeight="1">
      <c r="A14" s="208">
        <v>7</v>
      </c>
      <c r="B14" s="103" t="s">
        <v>3643</v>
      </c>
      <c r="C14" s="396">
        <v>1</v>
      </c>
      <c r="D14" s="396">
        <v>46</v>
      </c>
      <c r="E14" s="396">
        <v>50</v>
      </c>
      <c r="F14" s="396">
        <v>46</v>
      </c>
      <c r="G14" s="396">
        <v>50</v>
      </c>
    </row>
    <row r="15" spans="1:8" ht="22.9" customHeight="1">
      <c r="A15" s="207">
        <v>8</v>
      </c>
      <c r="B15" s="103" t="s">
        <v>3644</v>
      </c>
      <c r="C15" s="396">
        <v>1</v>
      </c>
      <c r="D15" s="396">
        <v>4</v>
      </c>
      <c r="E15" s="396">
        <v>10</v>
      </c>
      <c r="F15" s="396">
        <v>4</v>
      </c>
      <c r="G15" s="396">
        <v>10</v>
      </c>
    </row>
    <row r="16" spans="1:8" ht="16.149999999999999" customHeight="1">
      <c r="A16" s="758" t="s">
        <v>88</v>
      </c>
      <c r="B16" s="758"/>
      <c r="C16" s="187">
        <f>SUM(C8:C15)</f>
        <v>30</v>
      </c>
      <c r="D16" s="187">
        <f>SUM(D8:D15)</f>
        <v>4537</v>
      </c>
      <c r="E16" s="187">
        <f>SUM(E8:E15)</f>
        <v>4561</v>
      </c>
      <c r="F16" s="187">
        <f>SUM(F8:F15)</f>
        <v>9436</v>
      </c>
      <c r="G16" s="187">
        <f>SUM(G8:G15)</f>
        <v>9460</v>
      </c>
    </row>
    <row r="17" spans="2:2" ht="12.95" customHeight="1"/>
    <row r="19" spans="2:2">
      <c r="B19" s="2" t="s">
        <v>3645</v>
      </c>
    </row>
  </sheetData>
  <mergeCells count="6">
    <mergeCell ref="D6:E6"/>
    <mergeCell ref="F6:G6"/>
    <mergeCell ref="A16:B16"/>
    <mergeCell ref="A6:A7"/>
    <mergeCell ref="B6:B7"/>
    <mergeCell ref="C6:C7"/>
  </mergeCells>
  <phoneticPr fontId="14" type="noConversion"/>
  <printOptions horizontalCentered="1"/>
  <pageMargins left="0.43" right="0.36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18</vt:i4>
      </vt:variant>
    </vt:vector>
  </HeadingPairs>
  <TitlesOfParts>
    <vt:vector size="43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Usluge REH</vt:lpstr>
      <vt:lpstr>Usluge RTT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Dnevne.bolnice!Print_Area</vt:lpstr>
      <vt:lpstr>DSG!Print_Area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Pregledi!Print_Area</vt:lpstr>
      <vt:lpstr>Sanitet.mat!Print_Area</vt:lpstr>
      <vt:lpstr>'Usluge RTT'!Print_Area</vt:lpstr>
      <vt:lpstr>Zbirno_usluge!Print_Area</vt:lpstr>
      <vt:lpstr>Dijagnostika!Print_Titles</vt:lpstr>
      <vt:lpstr>Implantati!Print_Titles</vt:lpstr>
      <vt:lpstr>Kadar.zaj.med.del.!Print_Titles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Carapic</cp:lastModifiedBy>
  <cp:lastPrinted>2021-01-25T11:51:56Z</cp:lastPrinted>
  <dcterms:created xsi:type="dcterms:W3CDTF">1998-03-25T08:50:17Z</dcterms:created>
  <dcterms:modified xsi:type="dcterms:W3CDTF">2021-01-30T07:15:34Z</dcterms:modified>
</cp:coreProperties>
</file>