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UO-FIN.PLAN.-Osn.Verz.2022." sheetId="1" state="visible" r:id="rId2"/>
  </sheets>
  <definedNames>
    <definedName function="false" hidden="false" localSheetId="0" name="_xlnm.Print_Area" vbProcedure="false">'UO-FIN.PLAN.-Osn.Verz.2022.'!$A$1:$K$599</definedName>
    <definedName function="false" hidden="false" localSheetId="0" name="_xlnm._FilterDatabase" vbProcedure="false">'UO-FIN.PLAN.-Osn.Verz.2022.'!$A$185:$P$185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<sst xmlns="http://schemas.openxmlformats.org/spreadsheetml/2006/main" count="688" uniqueCount="659">
  <si>
    <t xml:space="preserve">INSTITUT ZA PLUĆNE BOLESTI VOJVODINE</t>
  </si>
  <si>
    <t xml:space="preserve">Sremska Kamenica</t>
  </si>
  <si>
    <t xml:space="preserve">FINANSIJSKI  PLAN </t>
  </si>
  <si>
    <t xml:space="preserve">za period od 01.01.2022 - 31.12.2022. godine</t>
  </si>
  <si>
    <t xml:space="preserve">I. UKUPNI PRIHODI I PRIMANJA</t>
  </si>
  <si>
    <t xml:space="preserve">(U hiljadama dinara)</t>
  </si>
  <si>
    <t xml:space="preserve">Aktivni Redni 
Broj</t>
  </si>
  <si>
    <t xml:space="preserve">Oznaka 
 AOP</t>
  </si>
  <si>
    <t xml:space="preserve">Broj
 konta</t>
  </si>
  <si>
    <t xml:space="preserve">Opis</t>
  </si>
  <si>
    <t xml:space="preserve">Ukupno                         (od 5 do 10 )</t>
  </si>
  <si>
    <t xml:space="preserve">Prihodi iz budžeta</t>
  </si>
  <si>
    <t xml:space="preserve">Iz                                 donacija</t>
  </si>
  <si>
    <t xml:space="preserve">Iz ostalih izvora-Sopstveni</t>
  </si>
  <si>
    <t xml:space="preserve">Republike</t>
  </si>
  <si>
    <t xml:space="preserve">APV</t>
  </si>
  <si>
    <t xml:space="preserve">Opštine</t>
  </si>
  <si>
    <t xml:space="preserve">OOSO-
RFZO</t>
  </si>
  <si>
    <t xml:space="preserve">TEKUĆI PRIHODI I PRIMANJA OD PRODAJE NEFINANSIJSKE IMOVINE (5002 + 5106)</t>
  </si>
  <si>
    <t xml:space="preserve">TEKUĆI PRIHODI
  (5003 + 5047 + 5057 + 5069 + 5094 + 5099 + 5103)</t>
  </si>
  <si>
    <t xml:space="preserve">5003   </t>
  </si>
  <si>
    <t xml:space="preserve">POREZI (5004 + 5008 + 5010 + 5017 + 5023 + 5030 + 5033 + 5040)</t>
  </si>
  <si>
    <t xml:space="preserve">5004   </t>
  </si>
  <si>
    <t xml:space="preserve">POREZ NA DOHODAK, DOBIT I KAPITALNE DOBITKE (od 5005 do 5007)</t>
  </si>
  <si>
    <t xml:space="preserve">5005      </t>
  </si>
  <si>
    <t xml:space="preserve">Porezi na dohodak i kapitalne dobitke koje plaćaju fizička lica</t>
  </si>
  <si>
    <t xml:space="preserve">5006      </t>
  </si>
  <si>
    <t xml:space="preserve">Porezi na dobit i kapitalne dobitke koje plaćaju preduzeća i druga pravna lica</t>
  </si>
  <si>
    <t xml:space="preserve">5007      </t>
  </si>
  <si>
    <t xml:space="preserve">Porezi na dohodak, dobit i kapitalne dobitke koji se ne mogu razvrstati između fizičkih i pravnih lica</t>
  </si>
  <si>
    <t xml:space="preserve">5008      </t>
  </si>
  <si>
    <t xml:space="preserve">POREZ NA FOND ZARADA (5009)</t>
  </si>
  <si>
    <t xml:space="preserve">5009      </t>
  </si>
  <si>
    <t xml:space="preserve">Porez na fond zarada</t>
  </si>
  <si>
    <t xml:space="preserve">5010      </t>
  </si>
  <si>
    <t xml:space="preserve">POREZ NA IMOVINU (od 5011 do 5016)</t>
  </si>
  <si>
    <t xml:space="preserve">5011      </t>
  </si>
  <si>
    <t xml:space="preserve">Periodični porezi na nepokretnosti</t>
  </si>
  <si>
    <t xml:space="preserve">5012      </t>
  </si>
  <si>
    <t xml:space="preserve">Periodični porezi na neto imovinu</t>
  </si>
  <si>
    <t xml:space="preserve">5013      </t>
  </si>
  <si>
    <t xml:space="preserve">Porezi na zaostavštinu, nasleđe i poklon</t>
  </si>
  <si>
    <t xml:space="preserve">Porezi na finansijske i kapitalne transakcije</t>
  </si>
  <si>
    <t xml:space="preserve">5015      </t>
  </si>
  <si>
    <t xml:space="preserve">Drugi jednokratni porezi na imovinu</t>
  </si>
  <si>
    <t xml:space="preserve">5016      </t>
  </si>
  <si>
    <t xml:space="preserve">Drugi periodični porezi na imovinu</t>
  </si>
  <si>
    <t xml:space="preserve">5017      </t>
  </si>
  <si>
    <t xml:space="preserve">POREZ NA DOBRA I USLUGE (od 5018 do 5022)</t>
  </si>
  <si>
    <t xml:space="preserve">5018      </t>
  </si>
  <si>
    <t xml:space="preserve">Opšti porezi na dobra i usluge</t>
  </si>
  <si>
    <t xml:space="preserve">5019      </t>
  </si>
  <si>
    <t xml:space="preserve">Dobit fiskalnih monopola</t>
  </si>
  <si>
    <t xml:space="preserve">5020      </t>
  </si>
  <si>
    <t xml:space="preserve">Porezi na pojedinačne usluge</t>
  </si>
  <si>
    <t xml:space="preserve">5021      </t>
  </si>
  <si>
    <t xml:space="preserve">Porezi,takse i naknade na upotrebu dobara, na dozvolu da se dobra upotrebljavaju ili delatnosti obavljaju</t>
  </si>
  <si>
    <t xml:space="preserve">5022      </t>
  </si>
  <si>
    <t xml:space="preserve">Drugi porezi na dobra i usluge</t>
  </si>
  <si>
    <t xml:space="preserve">5023      </t>
  </si>
  <si>
    <t xml:space="preserve">POREZ NA MEĐUNARODNU TRGOVINU I TRANSAKCIJE
 (od 5024 do 5029)</t>
  </si>
  <si>
    <t xml:space="preserve">5024      </t>
  </si>
  <si>
    <t xml:space="preserve">Carine i druge uvozne dažbine</t>
  </si>
  <si>
    <t xml:space="preserve">5025      </t>
  </si>
  <si>
    <t xml:space="preserve">Porezi na izvoz</t>
  </si>
  <si>
    <t xml:space="preserve">5026      </t>
  </si>
  <si>
    <t xml:space="preserve">Dobit izvoznih ili uvoznih monopola</t>
  </si>
  <si>
    <t xml:space="preserve">5027      </t>
  </si>
  <si>
    <t xml:space="preserve">Dobit po osnovu razlike između kupovnog i prodajnog deviznog kursa</t>
  </si>
  <si>
    <t xml:space="preserve">5028      </t>
  </si>
  <si>
    <t xml:space="preserve">Porezi na prodaju ili kupovinu deviza</t>
  </si>
  <si>
    <t xml:space="preserve">5029      </t>
  </si>
  <si>
    <t xml:space="preserve">Drugi porezi na međunarodnu trgovinu i transakcije</t>
  </si>
  <si>
    <t xml:space="preserve">5030      </t>
  </si>
  <si>
    <t xml:space="preserve">DRUGI POREZI (5031 + 5032)</t>
  </si>
  <si>
    <t xml:space="preserve">5031      </t>
  </si>
  <si>
    <t xml:space="preserve">Drugi porezi koje isključivo plaćaju preduzeća, odnosno preduzetnici</t>
  </si>
  <si>
    <t xml:space="preserve">5032      </t>
  </si>
  <si>
    <t xml:space="preserve">Drugi porezi koje plaćaju ostala lica ili koji se ne mogu identifikovati</t>
  </si>
  <si>
    <t xml:space="preserve">5033      </t>
  </si>
  <si>
    <t xml:space="preserve">AKCIZE ( od 5034 do 5039)</t>
  </si>
  <si>
    <t xml:space="preserve">5034      </t>
  </si>
  <si>
    <t xml:space="preserve">Akcize na derivate nafte</t>
  </si>
  <si>
    <t xml:space="preserve">5035      </t>
  </si>
  <si>
    <t xml:space="preserve">Akcize na duvanske prerađevine</t>
  </si>
  <si>
    <t xml:space="preserve">5036      </t>
  </si>
  <si>
    <t xml:space="preserve">Akcize na alkoholna pića</t>
  </si>
  <si>
    <t xml:space="preserve">5037      </t>
  </si>
  <si>
    <t xml:space="preserve">Akcize na osvežavajuća bezalkoholna pića</t>
  </si>
  <si>
    <t xml:space="preserve">5038      </t>
  </si>
  <si>
    <t xml:space="preserve">Akciza na kafu</t>
  </si>
  <si>
    <t xml:space="preserve">5039      </t>
  </si>
  <si>
    <t xml:space="preserve">Druge akcize</t>
  </si>
  <si>
    <t xml:space="preserve">5040      </t>
  </si>
  <si>
    <t xml:space="preserve">JEDNOKRATNI POREZ NA EKSTRA PROFIT I EKSTRA IMOVINU STEČENU KORIŠĆENJEM POSEBNIH POGODNOSTI    (od 5041 do 5046)</t>
  </si>
  <si>
    <t xml:space="preserve">5041      </t>
  </si>
  <si>
    <t xml:space="preserve">Porez na dohodak, dobit i kapitalnu dobit na teret fizičkih lica</t>
  </si>
  <si>
    <t xml:space="preserve">5042      </t>
  </si>
  <si>
    <t xml:space="preserve">Porez na dohodak, dobit i kapitalnu dobit na teret preduzeća i 
ostalih pravnih lica</t>
  </si>
  <si>
    <t xml:space="preserve">5043      </t>
  </si>
  <si>
    <t xml:space="preserve">Porez na dohodak, dobit i kapitalnu dobit nerasporediv između fizičkih i pravnih lica</t>
  </si>
  <si>
    <t xml:space="preserve">5044      </t>
  </si>
  <si>
    <t xml:space="preserve">Ostali jednokratni porezi na imovinu</t>
  </si>
  <si>
    <t xml:space="preserve">5045      </t>
  </si>
  <si>
    <t xml:space="preserve">Ostali porezi koje plaćaju isključivo preduzeća i preduzetnici</t>
  </si>
  <si>
    <t xml:space="preserve">5046      </t>
  </si>
  <si>
    <t xml:space="preserve">Ostali porezi koje plaćaju druga ili neidentifikovana lica</t>
  </si>
  <si>
    <t xml:space="preserve">5047      </t>
  </si>
  <si>
    <t xml:space="preserve">SOCIJALNI DOPRINOSI (5048 + 5053)</t>
  </si>
  <si>
    <t xml:space="preserve">5048      </t>
  </si>
  <si>
    <t xml:space="preserve">DOPRINOSI ZA SOCIJALNO OSIGURANJE
 (od 5049 do 5052)</t>
  </si>
  <si>
    <t xml:space="preserve">5049      </t>
  </si>
  <si>
    <t xml:space="preserve">Doprinosi za socijalno osiguranje na teret zaposlenih</t>
  </si>
  <si>
    <t xml:space="preserve">5050      </t>
  </si>
  <si>
    <t xml:space="preserve">Doprinosi za socijalno osiguranje na teret poslodavca</t>
  </si>
  <si>
    <t xml:space="preserve">5051      </t>
  </si>
  <si>
    <t xml:space="preserve">Doprinosi za socijalno osiguranje lica koja obavljaju samostalnu delatnost i nezaposlenih lica</t>
  </si>
  <si>
    <t xml:space="preserve">5052      </t>
  </si>
  <si>
    <t xml:space="preserve">Doprinosi za socijalno osiguranje koji se ne mogu razvrstati</t>
  </si>
  <si>
    <t xml:space="preserve">5053      </t>
  </si>
  <si>
    <t xml:space="preserve">OSTALI SOCIJALNI DOPRINOSI (od 5054 do 5056)</t>
  </si>
  <si>
    <t xml:space="preserve">5054      </t>
  </si>
  <si>
    <t xml:space="preserve">Socijalni doprinosi  na teret osiguranika</t>
  </si>
  <si>
    <t xml:space="preserve">5055      </t>
  </si>
  <si>
    <t xml:space="preserve">Socijalni doprinosi na teret poslodavaca</t>
  </si>
  <si>
    <t xml:space="preserve">5056      </t>
  </si>
  <si>
    <t xml:space="preserve">Imputirani socijalni doprinosi</t>
  </si>
  <si>
    <t xml:space="preserve">5057      </t>
  </si>
  <si>
    <t xml:space="preserve">DONACIJE I TRANSFERI (5058 + 5061 + 5064)</t>
  </si>
  <si>
    <t xml:space="preserve">5058      </t>
  </si>
  <si>
    <t xml:space="preserve">DONACIJE OD INOSTRANIH DRŽAVA (5059 + 5060)</t>
  </si>
  <si>
    <t xml:space="preserve">5059      </t>
  </si>
  <si>
    <t xml:space="preserve">Tekuće donacije od inostranih država</t>
  </si>
  <si>
    <t xml:space="preserve">5060      </t>
  </si>
  <si>
    <t xml:space="preserve">Kapitalne donacije od inostranih država</t>
  </si>
  <si>
    <t xml:space="preserve">5061      </t>
  </si>
  <si>
    <t xml:space="preserve">DONACIJE OD MEĐUNARODNIH ORGANIZACIJA  (od 5062 do 5065)</t>
  </si>
  <si>
    <t xml:space="preserve">5062      </t>
  </si>
  <si>
    <t xml:space="preserve">Tekuće donacije od međunarodnih organizacija</t>
  </si>
  <si>
    <t xml:space="preserve">5063      </t>
  </si>
  <si>
    <t xml:space="preserve">Kapitalne donacije od međunarodnih organizacija</t>
  </si>
  <si>
    <t xml:space="preserve">Tekuće pomoći od EU</t>
  </si>
  <si>
    <t xml:space="preserve">Kapitalne pomoći od EU</t>
  </si>
  <si>
    <t xml:space="preserve">TRANSFERI OD DRUGIH NIVOA VLASTI  (5067 + 5068)</t>
  </si>
  <si>
    <t xml:space="preserve">Tekući transferi od drugih nivoa vlasti</t>
  </si>
  <si>
    <t xml:space="preserve">Kapitalni transferi od drugih nivoa vlasti</t>
  </si>
  <si>
    <t xml:space="preserve">DRUGI PRIHODI
  (5070 + 5077 + 5082 + 5089 + 5092)</t>
  </si>
  <si>
    <t xml:space="preserve">PRIHODI OD IMOVINE
  (od 5071 do 5076)</t>
  </si>
  <si>
    <t xml:space="preserve">Kamate</t>
  </si>
  <si>
    <t xml:space="preserve">Dividende</t>
  </si>
  <si>
    <t xml:space="preserve">Povlačenje prihoda od kvazi korporacija</t>
  </si>
  <si>
    <t xml:space="preserve">Prihod od imovine koji pripada imaocima polisa osiguranja</t>
  </si>
  <si>
    <t xml:space="preserve">Zakup neproizvedene imovine</t>
  </si>
  <si>
    <t xml:space="preserve">Finansijske promene na finansijskim lizinzima</t>
  </si>
  <si>
    <t xml:space="preserve">PRIHODI OD PRODAJE DOBARA I USLUGA
 (od 5078 do 5081)</t>
  </si>
  <si>
    <t xml:space="preserve">Prihodi od prodaje dobara i usluga ili zakupa od strane tržišnih organizacija</t>
  </si>
  <si>
    <t xml:space="preserve">Takse i naknade</t>
  </si>
  <si>
    <t xml:space="preserve">Sporedne prodaje dobara i usluga  koje vrše državne netržišne jedinice</t>
  </si>
  <si>
    <t xml:space="preserve">Imputirane prodaje dobara i usluga</t>
  </si>
  <si>
    <t xml:space="preserve">NOVČANE KAZNE I ODUZETA IMOVINSKA KORIST 
(od 5083 do 5088)</t>
  </si>
  <si>
    <t xml:space="preserve">Prihodi od novčanih kazni za krivična dela </t>
  </si>
  <si>
    <t xml:space="preserve">Prihodi od novčanih kazni za privredne prestupe</t>
  </si>
  <si>
    <t xml:space="preserve">Prihodi od novčanih kazni za prekršaje</t>
  </si>
  <si>
    <t xml:space="preserve">Prihodi od penala</t>
  </si>
  <si>
    <t xml:space="preserve">Prihodi od oduzete imovinske koristi</t>
  </si>
  <si>
    <t xml:space="preserve">Ostale novčane kazne, penali i prihodi od oduzete imovinske koristi</t>
  </si>
  <si>
    <t xml:space="preserve">DOBROVOLJNI TRANSFERI OD FIZIČKIH I PRAVNIH LICA  (5090 + 5091</t>
  </si>
  <si>
    <t xml:space="preserve">Tekući dobrovoljni transferi od fizičkih i pravnih lica</t>
  </si>
  <si>
    <t xml:space="preserve">Kapitalni dobrovoljni transferi od fizičkih i pravnih lica</t>
  </si>
  <si>
    <t xml:space="preserve">MEŠOVITI I NEODREĐENI PRIHODI (5093)</t>
  </si>
  <si>
    <t xml:space="preserve">Mešoviti i neodređeni prihodi</t>
  </si>
  <si>
    <t xml:space="preserve">MEMORANDUMSKE STAVKE ZA REFUNDACIJU RASHODA  (5095+ 5097)</t>
  </si>
  <si>
    <t xml:space="preserve">MEMORANDUMSKE STAVKE ZA REFUNDACIJU RASHODA   (5096)</t>
  </si>
  <si>
    <t xml:space="preserve">Memorandumske stavke za refundaciju rashoda</t>
  </si>
  <si>
    <t xml:space="preserve">MEMORANDUMSKE STAVKE ZA REFUNDACIJU RASHODA IZ PRETHODNE GODINE (5098)</t>
  </si>
  <si>
    <t xml:space="preserve">Memorandumske stavke za refundaciju 
rashoda iz prethodne godine</t>
  </si>
  <si>
    <t xml:space="preserve">TRANSFERI IZMEĐU BUDŽETSKIH KORISNIKA NA ISTOM NIVOU (5100)</t>
  </si>
  <si>
    <t xml:space="preserve">TRANSFERI IZMEĐU BUDŽETSKIH KORISNIKA NA ISTOM NIVOU (5101 + 5102)</t>
  </si>
  <si>
    <t xml:space="preserve">Transferi između budžetskih korisnika na istom nivou</t>
  </si>
  <si>
    <t xml:space="preserve">Transferi između organizacija obaveznog socijalnog osiguranja</t>
  </si>
  <si>
    <t xml:space="preserve">PRIHODI IZ BUDŽETA (5104)</t>
  </si>
  <si>
    <t xml:space="preserve">PRIHODI IZ BUDŽETA (5105)</t>
  </si>
  <si>
    <t xml:space="preserve">PRIMANJA OD PRODAJE NEFINANSIJSKE IMOVINE 
 (5107 + 5114 + 5121 + 5124)</t>
  </si>
  <si>
    <t xml:space="preserve">PRIMANJA OD PRODAJE OSNOVNIH SREDSTAVA
(5108 + 5110 + 5112)</t>
  </si>
  <si>
    <t xml:space="preserve">PRIMANJA OD PRODAJE NEPOKRETNOSTI (5107)</t>
  </si>
  <si>
    <t xml:space="preserve">Primanja od prodaje nepokretnosti</t>
  </si>
  <si>
    <t xml:space="preserve">PRIMANJA OD PRODAJE POKRETNE IMOVINE (5111)</t>
  </si>
  <si>
    <t xml:space="preserve">Primanja od prodaje pokretne imovine</t>
  </si>
  <si>
    <t xml:space="preserve">PRIMANJA OD PRODAJE OSTALIH OSNOVNIH SREDSTAVA (5113)</t>
  </si>
  <si>
    <t xml:space="preserve">Primanja od prodaje ostalih osnovnih sredstava</t>
  </si>
  <si>
    <t xml:space="preserve">PRIMANJA OD PRODAJE ZALIHA (5115 + 5117 + 5119)</t>
  </si>
  <si>
    <t xml:space="preserve">PRIMANJA OD PRODAJE ROBNIH REZERVI (5116)</t>
  </si>
  <si>
    <t xml:space="preserve">Primanja od prodaje robnih rezervi</t>
  </si>
  <si>
    <t xml:space="preserve">PRIMANJA OD PRODAJE ZALIHA PROIZVODNJE (5118</t>
  </si>
  <si>
    <t xml:space="preserve">Primanja od prodaje zaliha proizvodnje</t>
  </si>
  <si>
    <t xml:space="preserve">PRIMANJA OD PRODAJE ROBE ZA DALJU PRODAJU (5120)</t>
  </si>
  <si>
    <t xml:space="preserve">Primanja od prodaje robe za dalju prodaju</t>
  </si>
  <si>
    <t xml:space="preserve">PRIMANJA OD PRODAJE DRAGOCENOSTI (5122)</t>
  </si>
  <si>
    <t xml:space="preserve">PRIMANJA OD PRODAJE DRAGOCENOSTI (5123)</t>
  </si>
  <si>
    <t xml:space="preserve">Primanja od prodaje dragocenosti</t>
  </si>
  <si>
    <t xml:space="preserve">PRIMANJA OD PRODAJE PRIRODNE IMOVINE
(5125 + 5127 + 5129)</t>
  </si>
  <si>
    <t xml:space="preserve">PRIMANJA OD PRODAJE ZEMLJIŠTA (5126)</t>
  </si>
  <si>
    <t xml:space="preserve">Primanja od prodaje zemljišta</t>
  </si>
  <si>
    <t xml:space="preserve">PRIMANJA OD PRODAJE PODZEMNIH BLAGA (5128</t>
  </si>
  <si>
    <t xml:space="preserve">Primanja od prodaje podzemnih blaga</t>
  </si>
  <si>
    <t xml:space="preserve">PRIMANJA OD PRODAJE ŠUMA I VODA (5130)</t>
  </si>
  <si>
    <t xml:space="preserve">Primanja od prodaje šuma i voda</t>
  </si>
  <si>
    <t xml:space="preserve">PRIMANJA OD ZADUŽIVANJA I PRODAJE FINANSIJSKE IMOVINE (5132 + 5151)</t>
  </si>
  <si>
    <t xml:space="preserve">PRIMANJA OD ZADUŽIVANJA (5133 + 5143)</t>
  </si>
  <si>
    <t xml:space="preserve">PRIMANJA OD DOMAĆIH ZADUŽIVANJA (od 5134 do 5142)</t>
  </si>
  <si>
    <t xml:space="preserve">Primanja od emitovanja domaćih hartija od vrednosti, izuzev akcija</t>
  </si>
  <si>
    <t xml:space="preserve">Primanja od zaduživanja od ostalih nivoa vlasti</t>
  </si>
  <si>
    <t xml:space="preserve">Primanja od zaduživanja od javnih finansijskih institucija u zemlji</t>
  </si>
  <si>
    <t xml:space="preserve">Primanja od zaduživanja od poslovnih banaka u zemlji</t>
  </si>
  <si>
    <t xml:space="preserve">Primanja od zaduživanja kod ostalih poverilaca u zemlji</t>
  </si>
  <si>
    <t xml:space="preserve">Primanja od zaduživanja od domaćinstava u zemlji</t>
  </si>
  <si>
    <t xml:space="preserve">Primanja od domaćih finansijskih derivata</t>
  </si>
  <si>
    <t xml:space="preserve">Primanja od domaćih menica</t>
  </si>
  <si>
    <t xml:space="preserve">Ispravka unutrašnjeg duga</t>
  </si>
  <si>
    <t xml:space="preserve">PRIMANJA OD INOSTRANOG ZADUŽIVANJA (od 5144 do 5150)</t>
  </si>
  <si>
    <t xml:space="preserve">Primanja od emitovanja inostranih hartija od vrednosti, izuzev akcija</t>
  </si>
  <si>
    <t xml:space="preserve">Primanja od zaduživanja od inostranih država</t>
  </si>
  <si>
    <t xml:space="preserve">Primanja od zaduživanja od multilateralnih institucija</t>
  </si>
  <si>
    <t xml:space="preserve">Primanja od zaduživanja od inostranih poslovnih banaka </t>
  </si>
  <si>
    <t xml:space="preserve">Primanja od zaduživanja od ostalih inostranih poverilaca</t>
  </si>
  <si>
    <t xml:space="preserve">Primanja od inostranih finansijskih derivata</t>
  </si>
  <si>
    <t xml:space="preserve">Ispravka spoljnog duga</t>
  </si>
  <si>
    <t xml:space="preserve">PRIMANJA OD PRODAJE FINANSIJSKE IMOVINE (5152+ 5162)</t>
  </si>
  <si>
    <t xml:space="preserve">PRIMANJA OD PRODAJE DOMAĆE FINANSIJSKE IMOVINE
 (od 5153do 5161) </t>
  </si>
  <si>
    <t xml:space="preserve">Primanja od prodaje domaćih hartija od vrednosti, izuzev akcija</t>
  </si>
  <si>
    <t xml:space="preserve">Primanja od otplate kredita datih ostalim nivoima vlasti</t>
  </si>
  <si>
    <t xml:space="preserve">Primanja od otplate kredita datih domaćim javnim finansijskim institucijama</t>
  </si>
  <si>
    <t xml:space="preserve">Primanja od otplate kredita datih domaćim poslovnim bankama</t>
  </si>
  <si>
    <t xml:space="preserve">Primanja od otplate kredita datih domaćim javnim nefinansijskim institucijama</t>
  </si>
  <si>
    <t xml:space="preserve">Primanja od optlate kredita datih fizičkim licima i domaćinstvima u zemlji </t>
  </si>
  <si>
    <t xml:space="preserve">Primanja od otplate kredita datih udruženjima građana u zemlji</t>
  </si>
  <si>
    <t xml:space="preserve">Primanja od otplate kredita datih nefinansijskim privatnim preduzećima u zemlji</t>
  </si>
  <si>
    <t xml:space="preserve">Primanja od prodaje domaćih akcija i ostalog kapitala</t>
  </si>
  <si>
    <t xml:space="preserve">PRIMANJA OD PRODAJE STRANE FINANSIJSKE IMOVINE  (od 5163 do 5170)</t>
  </si>
  <si>
    <t xml:space="preserve">Primanja od prodaje stranih hartija od vrednosti, izuzev akcija</t>
  </si>
  <si>
    <t xml:space="preserve">Primanja od otplate kredita datih stranim vladama</t>
  </si>
  <si>
    <t xml:space="preserve">Primanja od otplate kredita datih međunarodnim organizacijama</t>
  </si>
  <si>
    <t xml:space="preserve">Primanja od otplate kredita datih stranim poslovnim bankama</t>
  </si>
  <si>
    <t xml:space="preserve">Primanja od otplate kredita datih stranim nefinansijskim institucijama</t>
  </si>
  <si>
    <t xml:space="preserve">Primanja od otplate kredita datih stranim nevladinim organizacijama</t>
  </si>
  <si>
    <t xml:space="preserve">Primanja od prodaje stranih akcija i ostalog kapitala</t>
  </si>
  <si>
    <t xml:space="preserve">Primanja od prodaje strane valute</t>
  </si>
  <si>
    <t xml:space="preserve">UKUPNI PRIHODI I PRIMANJA   (5001 + 5131)</t>
  </si>
  <si>
    <t xml:space="preserve">II.UKUPNI RASHODI I IZDACI </t>
  </si>
  <si>
    <t xml:space="preserve">Rashodi  iz budžeta</t>
  </si>
  <si>
    <t xml:space="preserve">TEKUĆI RASHODI I IZDACI ZA NEFINANSIJSKE IMOVINE  (5173 + 5341)</t>
  </si>
  <si>
    <t xml:space="preserve">TEKUĆI RASHODI 
 (5174 + 5196 + 5241 + 5256 + 5280 + 5293 + 5309 + 5324)</t>
  </si>
  <si>
    <t xml:space="preserve">RASHODI ZA ZAPOSLENE
  (5175 + 5177 + 5181 + 5183 + 5188 + 5190 + 5192 + 5194)</t>
  </si>
  <si>
    <t xml:space="preserve">PLATE, DODACI I NAKNADE ZAPOSLENIH (ZARADE)
  (5176) </t>
  </si>
  <si>
    <t xml:space="preserve">Plate, dodaci i naknade zaposlenih</t>
  </si>
  <si>
    <t xml:space="preserve">SOCIJALNI DOPRINOSI NA TERET POSLODAVCA 
 (od 5178 do 5180)</t>
  </si>
  <si>
    <t xml:space="preserve">Doprinos za penzijsko i invalidsko osiguranje </t>
  </si>
  <si>
    <t xml:space="preserve">Doprinos za zdravstveno osiguranje</t>
  </si>
  <si>
    <t xml:space="preserve">Doprinos za nezaposlenost</t>
  </si>
  <si>
    <t xml:space="preserve">NAKNADE U NATURI (5182)</t>
  </si>
  <si>
    <t xml:space="preserve">Naknade u naturi  (prevoz mark.)</t>
  </si>
  <si>
    <t xml:space="preserve">SOCIJALNA DAVANJA ZAPOSLENIMA
  (od 5184 do 5187)</t>
  </si>
  <si>
    <t xml:space="preserve">Isplata naknada za vreme odsustvovanja s posla na teret fondova</t>
  </si>
  <si>
    <t xml:space="preserve"> Porodiljsko bolovanje</t>
  </si>
  <si>
    <t xml:space="preserve"> Bolovanje preko 30 dana</t>
  </si>
  <si>
    <t xml:space="preserve">Invalidnost rada drugog step.</t>
  </si>
  <si>
    <t xml:space="preserve">Rashodi za obrazovanje dece zaposlenih</t>
  </si>
  <si>
    <t xml:space="preserve">Otpremnine i pomoći</t>
  </si>
  <si>
    <t xml:space="preserve"> Otpremnina pri odl.u penziju</t>
  </si>
  <si>
    <t xml:space="preserve">Pomoć u slučaju smrti zaposlenog ili člana uže </t>
  </si>
  <si>
    <t xml:space="preserve">Pomoć u medicinskom lečenju zaposlenog ili 
članova uže porodice i druge pomoći zaposlenom + COVID 19</t>
  </si>
  <si>
    <t xml:space="preserve">NAKNADE TROŠKOVA ZA ZAPOSLENE (5189)</t>
  </si>
  <si>
    <t xml:space="preserve">Naknade troškova za zaposlene  (prevoz Got.)</t>
  </si>
  <si>
    <t xml:space="preserve">NAGRADE ZAPOSLENIMA I OSTALI POSEBNI RASHODI (5119)</t>
  </si>
  <si>
    <t xml:space="preserve">Nagrade zaposlenima i ostali posebni rashodi</t>
  </si>
  <si>
    <t xml:space="preserve">Jubilarne nagrade RFZO</t>
  </si>
  <si>
    <t xml:space="preserve">Naknada članovima U.O. i -Sa PLBV</t>
  </si>
  <si>
    <t xml:space="preserve">Naknada članovima N.O. i -Sa PLBV</t>
  </si>
  <si>
    <t xml:space="preserve">POSLANIČKI DODATAK (5193)</t>
  </si>
  <si>
    <t xml:space="preserve">Poslanički dodatak</t>
  </si>
  <si>
    <t xml:space="preserve">SUDIJSKI DODATAK (5193)</t>
  </si>
  <si>
    <t xml:space="preserve">Sudijski dodatak</t>
  </si>
  <si>
    <t xml:space="preserve">KORIŠĆENJE USLUGA I ROBA
  (5197 + 5205 + 5211 + 5220 + 5228 + 5231) </t>
  </si>
  <si>
    <t xml:space="preserve">STALNI TROŠKOVI (od 5198 do 5204)</t>
  </si>
  <si>
    <t xml:space="preserve">Troškovi platnog prometa i bankarskih usluga</t>
  </si>
  <si>
    <t xml:space="preserve">Troškovi platnog prometa</t>
  </si>
  <si>
    <t xml:space="preserve">Troškovi platnog prometa sopstv. banke</t>
  </si>
  <si>
    <t xml:space="preserve">Troškovi bankarskih usluga</t>
  </si>
  <si>
    <t xml:space="preserve">Energetske usluge</t>
  </si>
  <si>
    <t xml:space="preserve">Usluge za električnu energiju</t>
  </si>
  <si>
    <t xml:space="preserve">Prirodni gas</t>
  </si>
  <si>
    <t xml:space="preserve"> Lož ulje</t>
  </si>
  <si>
    <t xml:space="preserve">Centralno grejanje</t>
  </si>
  <si>
    <t xml:space="preserve">Komunalne usluge</t>
  </si>
  <si>
    <t xml:space="preserve">Usluge vodovoda i kanalizacije</t>
  </si>
  <si>
    <t xml:space="preserve">Dimnjačarske usluge</t>
  </si>
  <si>
    <t xml:space="preserve">Usl.zaštite imovine   PPZ i FTO</t>
  </si>
  <si>
    <t xml:space="preserve">Odvoz otpada-   komunalni i medicinski</t>
  </si>
  <si>
    <t xml:space="preserve">Usluge čišćenja  UZPI</t>
  </si>
  <si>
    <t xml:space="preserve">Usluge čišćenja   po ugovoru </t>
  </si>
  <si>
    <t xml:space="preserve">Usluge čišćenja   po ugovoru -mašinsko</t>
  </si>
  <si>
    <t xml:space="preserve">Usluge komunikacija</t>
  </si>
  <si>
    <t xml:space="preserve"> Telefon, teleks i telefaks</t>
  </si>
  <si>
    <t xml:space="preserve"> Internet i slično</t>
  </si>
  <si>
    <t xml:space="preserve"> Usluge mobilnog telefona</t>
  </si>
  <si>
    <t xml:space="preserve"> Pošta-poštanske markice</t>
  </si>
  <si>
    <t xml:space="preserve">Usluge dostave</t>
  </si>
  <si>
    <t xml:space="preserve">Troškovi osiguranja</t>
  </si>
  <si>
    <t xml:space="preserve">Osiguranje vozila</t>
  </si>
  <si>
    <t xml:space="preserve"> Osiguranje ost.dug. IMOVINE</t>
  </si>
  <si>
    <t xml:space="preserve">Osig.zaposlenih u sl. nesr.na r.</t>
  </si>
  <si>
    <t xml:space="preserve">Zakup imovine i opreme</t>
  </si>
  <si>
    <t xml:space="preserve">Zakup nestambenog prostora</t>
  </si>
  <si>
    <t xml:space="preserve">Zakup administrativne i med.opreme</t>
  </si>
  <si>
    <t xml:space="preserve">Ostali troškovi</t>
  </si>
  <si>
    <t xml:space="preserve">TROŠKOVI PUTOVANJA  (od 5206 do 5210)</t>
  </si>
  <si>
    <t xml:space="preserve">Troškovi službenih putovanja u zemlji</t>
  </si>
  <si>
    <t xml:space="preserve">Troškovi službenih putovanja u inostranstvo</t>
  </si>
  <si>
    <t xml:space="preserve">Troškovi putovanja u okviru redovnog rada</t>
  </si>
  <si>
    <t xml:space="preserve">Troškovi putovanja učenika</t>
  </si>
  <si>
    <t xml:space="preserve">Ostali troškovi transporta</t>
  </si>
  <si>
    <t xml:space="preserve">USLUGE PO UGOVORU  (od 5212 do 5219)</t>
  </si>
  <si>
    <t xml:space="preserve">Administrativne usluge</t>
  </si>
  <si>
    <t xml:space="preserve">Kompjuterske usluge</t>
  </si>
  <si>
    <t xml:space="preserve">Usluge obrazovanja i usavršavanja zaposlenih</t>
  </si>
  <si>
    <t xml:space="preserve">Usluge informisanja</t>
  </si>
  <si>
    <t xml:space="preserve">Stručne usluge</t>
  </si>
  <si>
    <t xml:space="preserve"> Prav.zast.-advokatse usluge</t>
  </si>
  <si>
    <t xml:space="preserve">Nak čl.-Upravni odb.-strani</t>
  </si>
  <si>
    <t xml:space="preserve">Nakn.čl.-Nadzorni odb.-strani</t>
  </si>
  <si>
    <t xml:space="preserve">Osta.struč.usluge </t>
  </si>
  <si>
    <t xml:space="preserve">Usluge ISO</t>
  </si>
  <si>
    <t xml:space="preserve">Specijalizovane usluge-idejna rešenja</t>
  </si>
  <si>
    <t xml:space="preserve"> Ostale stručne usl-autor.hon.</t>
  </si>
  <si>
    <t xml:space="preserve">4235995-9</t>
  </si>
  <si>
    <t xml:space="preserve"> Ostale str.usl.-tehn.izvodlj.</t>
  </si>
  <si>
    <t xml:space="preserve"> Uverenja, potvrde i dr.</t>
  </si>
  <si>
    <t xml:space="preserve">Ostale strčne usluge uzp</t>
  </si>
  <si>
    <t xml:space="preserve"> Kurs prof. Ilić</t>
  </si>
  <si>
    <t xml:space="preserve">Ostale strčne usluge plb</t>
  </si>
  <si>
    <t xml:space="preserve">Usluge za dom. i ugos.-pranje veša</t>
  </si>
  <si>
    <t xml:space="preserve">Reprezentacija</t>
  </si>
  <si>
    <t xml:space="preserve"> Reprezentacija</t>
  </si>
  <si>
    <t xml:space="preserve">Pokloni</t>
  </si>
  <si>
    <t xml:space="preserve">Hrana -ketering uzp</t>
  </si>
  <si>
    <t xml:space="preserve">Ostale opšte usluge- </t>
  </si>
  <si>
    <t xml:space="preserve"> Ugovor o delu-zap.lice</t>
  </si>
  <si>
    <t xml:space="preserve">UZP-ugovorena</t>
  </si>
  <si>
    <t xml:space="preserve">SPECIJALIZOVANE USLUGE   (od 5221 do 5227)</t>
  </si>
  <si>
    <t xml:space="preserve">Poljoprivredne usluge</t>
  </si>
  <si>
    <t xml:space="preserve">Usluge obrazovanja, kulture i sporta</t>
  </si>
  <si>
    <t xml:space="preserve">Medicinske usluge</t>
  </si>
  <si>
    <t xml:space="preserve">Interne usluge</t>
  </si>
  <si>
    <t xml:space="preserve">Usluge javnog zdravstva inspekcija i analiza-i ugov.</t>
  </si>
  <si>
    <t xml:space="preserve">Ostale med.usl.-protetika</t>
  </si>
  <si>
    <t xml:space="preserve">Lab.usluge Rfzo-određivanje krvne grupe</t>
  </si>
  <si>
    <t xml:space="preserve">Lab.usluge Komer.pac.-određivanje krvne grupe</t>
  </si>
  <si>
    <t xml:space="preserve">Ostale med.usl.-Transfuzija</t>
  </si>
  <si>
    <t xml:space="preserve">Usluge održavanja autoputeva</t>
  </si>
  <si>
    <t xml:space="preserve">Usluge održavanja nacionalnih parkova i prirodnih površina</t>
  </si>
  <si>
    <t xml:space="preserve">Usluge očuvanja životne sredine, nauke i geodetske usluge</t>
  </si>
  <si>
    <t xml:space="preserve">Ostale specijalizovane usluge</t>
  </si>
  <si>
    <t xml:space="preserve">TEKUĆE POPRAVKE I ODRŽAVANJE  (5229 + 5230)</t>
  </si>
  <si>
    <t xml:space="preserve">Tekuće popravke i održavanje zgrada i objekata</t>
  </si>
  <si>
    <t xml:space="preserve">Zidarski radovi</t>
  </si>
  <si>
    <t xml:space="preserve">Stolarski radovi</t>
  </si>
  <si>
    <t xml:space="preserve">Molerski radovi</t>
  </si>
  <si>
    <t xml:space="preserve">Radovi na krovu</t>
  </si>
  <si>
    <t xml:space="preserve">Radovi na vodovodu i kanalizaciji</t>
  </si>
  <si>
    <t xml:space="preserve">Električne instalacije</t>
  </si>
  <si>
    <t xml:space="preserve">Radovi na komunikaciujskim objektima</t>
  </si>
  <si>
    <t xml:space="preserve">Ostale usluge  popravke i održavanje zgrada i objekata </t>
  </si>
  <si>
    <t xml:space="preserve">Ostale usluge  popravke i održavanje zgrada i objekata - UZP</t>
  </si>
  <si>
    <t xml:space="preserve"> Tekuće por.i odr.-Građ.objek.</t>
  </si>
  <si>
    <t xml:space="preserve">Tekuće pop. i odrz. gradj. -uzp - sop Result</t>
  </si>
  <si>
    <t xml:space="preserve">Tekuće popravke i održavanje opreme</t>
  </si>
  <si>
    <t xml:space="preserve"> Mehaničke popravke vozila-tekuće popravke i održ.</t>
  </si>
  <si>
    <t xml:space="preserve"> Popravke električne i elektronske opreme-saobraćajna </t>
  </si>
  <si>
    <t xml:space="preserve">  Ostale popravke i održavanje opreme za saobračćaj</t>
  </si>
  <si>
    <t xml:space="preserve">  Održavanje opreme-Nameštaj</t>
  </si>
  <si>
    <t xml:space="preserve"> Računarska oprema-tekuće popravke i održ.</t>
  </si>
  <si>
    <t xml:space="preserve"> Oprema za komunikaciju-tekuće popravke i održ.</t>
  </si>
  <si>
    <t xml:space="preserve"> Elektronska i fotografska oprema-tekuće popravke i </t>
  </si>
  <si>
    <t xml:space="preserve">  Oprema za domaćinstvo i ugostiteljstvo-tekuće </t>
  </si>
  <si>
    <t xml:space="preserve">  Ostala administrativna oprema-tekuće 
popravke i </t>
  </si>
  <si>
    <t xml:space="preserve">  Tekuće popr.i odr.- med.opreme  </t>
  </si>
  <si>
    <t xml:space="preserve">  Tekuće popr.i odr.-laboratorijske opreme</t>
  </si>
  <si>
    <t xml:space="preserve">  Tekuće popr.i odr.- mernih i kontrolnih instrumenata</t>
  </si>
  <si>
    <t xml:space="preserve">425291 Tekuće popr.i odr.-OPREME</t>
  </si>
  <si>
    <t xml:space="preserve">Tekuće popr.i odr.-OPREME -uzpi</t>
  </si>
  <si>
    <t xml:space="preserve"> Tekuće pop. i odrz. opr. sop </t>
  </si>
  <si>
    <t xml:space="preserve">MATERIJAL  (od 5232 do 5240)</t>
  </si>
  <si>
    <t xml:space="preserve">Administrativni materijal</t>
  </si>
  <si>
    <t xml:space="preserve">OK</t>
  </si>
  <si>
    <t xml:space="preserve"> Kancelarijski materijal,toneri </t>
  </si>
  <si>
    <t xml:space="preserve"> Rash.radnu unif.(odel.i cipele)</t>
  </si>
  <si>
    <t xml:space="preserve"> Rash.rad.unif.(ode.i cip.)-UZP</t>
  </si>
  <si>
    <t xml:space="preserve">Cveće i zelenilo</t>
  </si>
  <si>
    <t xml:space="preserve">Materijali za poljoprivredu </t>
  </si>
  <si>
    <t xml:space="preserve">Materijali za obrazovanje i usavršavanje zaposlenih</t>
  </si>
  <si>
    <t xml:space="preserve">Materijali za saobraćaj</t>
  </si>
  <si>
    <t xml:space="preserve">Materijali za očuvanje životne sredine i nauku</t>
  </si>
  <si>
    <t xml:space="preserve">Materijali za obrazovanje, kulturu i sport</t>
  </si>
  <si>
    <t xml:space="preserve">Medicinski i laboratorijski materijali</t>
  </si>
  <si>
    <t xml:space="preserve">Med.mat.-sanitetski,laborator.</t>
  </si>
  <si>
    <t xml:space="preserve"> Medic. mat.-UGRADNI MAT.</t>
  </si>
  <si>
    <t xml:space="preserve"> Materijal za dijalizu</t>
  </si>
  <si>
    <t xml:space="preserve"> Lekovi u Z.U.</t>
  </si>
  <si>
    <t xml:space="preserve"> Krv</t>
  </si>
  <si>
    <t xml:space="preserve"> Citostatici sa C liste</t>
  </si>
  <si>
    <t xml:space="preserve"> Citostatici B-lista</t>
  </si>
  <si>
    <t xml:space="preserve">Lekovi van liste + medicinski gaovi  KPP-985</t>
  </si>
  <si>
    <t xml:space="preserve">Lekovi van liste _ ZA LEČENJE  retkih tumora 
 - KPP-926</t>
  </si>
  <si>
    <t xml:space="preserve">Lekovi van liste _ za LEČENJE  retkih urođenih bol. KPP - 920</t>
  </si>
  <si>
    <t xml:space="preserve"> Lekovi - klinička ispit.</t>
  </si>
  <si>
    <t xml:space="preserve">Ostali medicinski i lab.i mat...003</t>
  </si>
  <si>
    <t xml:space="preserve">Materijali za održavanje higijene i ugostiteljstvo</t>
  </si>
  <si>
    <t xml:space="preserve">Proizvodi za ČIŠĆENJE
 (toal. pairi, ručnici i deo mater.za higijenu)</t>
  </si>
  <si>
    <t xml:space="preserve">KIBID- enteralna ishr</t>
  </si>
  <si>
    <t xml:space="preserve"> Hrana-UZP-i</t>
  </si>
  <si>
    <t xml:space="preserve"> Piće-Voda za aparate</t>
  </si>
  <si>
    <t xml:space="preserve">Materijali za posebne namene</t>
  </si>
  <si>
    <t xml:space="preserve"> Potrošni materijal-tehnički</t>
  </si>
  <si>
    <t xml:space="preserve"> Rezervni delovi</t>
  </si>
  <si>
    <t xml:space="preserve">Ostali mat.</t>
  </si>
  <si>
    <t xml:space="preserve"> Materijal rehabilitacije</t>
  </si>
  <si>
    <t xml:space="preserve"> Ostali medicinski materijal-ne fakturiše se</t>
  </si>
  <si>
    <t xml:space="preserve">AMORTIZACIJA I UPOTREBA SREDSTAVA ZA RAD
  (5242 + 5246 + 5248 + 5250 + 5254)</t>
  </si>
  <si>
    <t xml:space="preserve">AMORTIZACIJA NEKRETNINA I OPREME   (od 5243 do 5245)</t>
  </si>
  <si>
    <t xml:space="preserve">Amortizacija zgrada i građevinskih objekata</t>
  </si>
  <si>
    <t xml:space="preserve">Amortizacija opreme</t>
  </si>
  <si>
    <t xml:space="preserve">Amortizacija ostalih nekretnina i opreme</t>
  </si>
  <si>
    <t xml:space="preserve">AMORTIZACIJA KULTIVISANE IMOVINE (5247)</t>
  </si>
  <si>
    <t xml:space="preserve">Amortizacija kultivisane imovine</t>
  </si>
  <si>
    <t xml:space="preserve">UPOTREBA DRAGOCENOSTI (5249</t>
  </si>
  <si>
    <t xml:space="preserve">Upotreba dragocenosti</t>
  </si>
  <si>
    <t xml:space="preserve">UPOTREBA PRIRODNE IMOVINE(od 5251 do 5253)</t>
  </si>
  <si>
    <t xml:space="preserve">Upotreba zemljišta</t>
  </si>
  <si>
    <t xml:space="preserve">Upotreba podzemnog blaga</t>
  </si>
  <si>
    <t xml:space="preserve">Upotreba šuma i voda</t>
  </si>
  <si>
    <t xml:space="preserve">AMORTIZACIJA NEMATERIJALNE IMOVINE (5255)</t>
  </si>
  <si>
    <t xml:space="preserve">Amortizacija nematerijalne imovine</t>
  </si>
  <si>
    <t xml:space="preserve">OTPLATA KAMATA I PRATEĆI TROŠKOVI ZADUŽIVANJA 
(5257 + 5267 + 5274 + 5276)</t>
  </si>
  <si>
    <t xml:space="preserve">OTPLATA DOMAĆIH KAMATA (od 5258 do 5266)</t>
  </si>
  <si>
    <t xml:space="preserve">Otplata kamata na domaće hartije od vrednosti</t>
  </si>
  <si>
    <t xml:space="preserve">Otplata kamata ostalim nivoima vlasti</t>
  </si>
  <si>
    <t xml:space="preserve">Otplata kamata domaćim javnim finansijskim institucijama</t>
  </si>
  <si>
    <t xml:space="preserve">Otplata kamata domaćim poslovnim bankama</t>
  </si>
  <si>
    <t xml:space="preserve">Otplata kamata ostalim domaćim kreditorima</t>
  </si>
  <si>
    <t xml:space="preserve">Otplata kamata domaćinstvima u zemlji</t>
  </si>
  <si>
    <t xml:space="preserve">Otplata kamata na domaće finansijske derivate</t>
  </si>
  <si>
    <t xml:space="preserve">Otplata kamata na domaće menice</t>
  </si>
  <si>
    <t xml:space="preserve">OTPLATA STRANIH KAMATA (od 5268 do 5273)</t>
  </si>
  <si>
    <t xml:space="preserve">Otplata kamata na strane hartije od vrednosti</t>
  </si>
  <si>
    <t xml:space="preserve">Otplata kamata stranim vladama</t>
  </si>
  <si>
    <t xml:space="preserve">Otplata kamata multilateralnim institucijama</t>
  </si>
  <si>
    <t xml:space="preserve">Otplata kamata stranim poslovnim bankama</t>
  </si>
  <si>
    <t xml:space="preserve">Otplata kamata ostalim stranim kreditorima</t>
  </si>
  <si>
    <t xml:space="preserve">Otplata kamata na strane finansijske derivate</t>
  </si>
  <si>
    <t xml:space="preserve">OTPLATA KAMATA PO GARANCIJAMA (5275)</t>
  </si>
  <si>
    <t xml:space="preserve">Otplata kamata po garancijama</t>
  </si>
  <si>
    <t xml:space="preserve">PRATEĆI TROŠKOVI ZADUŽIVANJA
  (od 5277 do 5279)</t>
  </si>
  <si>
    <t xml:space="preserve">Negativne kursne razlike</t>
  </si>
  <si>
    <t xml:space="preserve">Kazne za kašnjenje</t>
  </si>
  <si>
    <t xml:space="preserve">Takse koje proističu iz zaduživanja</t>
  </si>
  <si>
    <t xml:space="preserve">SUBVENCIJE(5281 + 5284 + 5287 + 5290)</t>
  </si>
  <si>
    <t xml:space="preserve">SUBVENCIJE JAVNIM NEFINANSIJSKIM PREDUZEĆIMA I ORGANIZACIJAMA
 (5282 + 5283))</t>
  </si>
  <si>
    <t xml:space="preserve">Tekuće subvencije javnim nefinansijskim preduzećima i organizacijama</t>
  </si>
  <si>
    <t xml:space="preserve">Kapitalne subvencije javnim nefinansijskim preduzećima i organizacijama</t>
  </si>
  <si>
    <t xml:space="preserve">SUBVENCIJE PRIVATNIM FINANSIJSKIM INSTITUCIJAMA (5285 + 5286)</t>
  </si>
  <si>
    <t xml:space="preserve">Tekuće subvencije privatnim finansijskim institucijama</t>
  </si>
  <si>
    <t xml:space="preserve">Kapitalne subvencije privatnim finansijskim institucijama</t>
  </si>
  <si>
    <t xml:space="preserve">SUBVENCIJE JAVNIM FINANSIJSKIM INSTITUCIJAMA(5288 + 5289)</t>
  </si>
  <si>
    <t xml:space="preserve">Tekuće subvencije javnim finansijskim institucijama</t>
  </si>
  <si>
    <t xml:space="preserve">Kapitalne subvencije javnim finansijskim institucijama</t>
  </si>
  <si>
    <t xml:space="preserve">SUBVENCIJE PRIVATNIM PREDUZEĆIMA (5291 + 5292)</t>
  </si>
  <si>
    <t xml:space="preserve">Tekuće subvencije privatnim preduzećima</t>
  </si>
  <si>
    <t xml:space="preserve">Kapitalne subvencije privatnim preduzećima</t>
  </si>
  <si>
    <t xml:space="preserve">DONACIJE, DOTACIJE I TRANSFERI  
(5294 + 5297 + 5300 + 5303 + 5306)</t>
  </si>
  <si>
    <t xml:space="preserve">DONACIJE STRANIM VLADAMA  (5295 + 5296)</t>
  </si>
  <si>
    <t xml:space="preserve">Tekuće donacije stranim vladama</t>
  </si>
  <si>
    <t xml:space="preserve">Kapitalne donacije stranim vladama</t>
  </si>
  <si>
    <t xml:space="preserve">DOTACIJE MEĐUNARODNIM ORGANIZACIJAMA (5298 + 5299)</t>
  </si>
  <si>
    <t xml:space="preserve">Tekuće dotacije međunarodnim organizacijama</t>
  </si>
  <si>
    <t xml:space="preserve">Kapitalne dotacije međunarodnim organizacijama</t>
  </si>
  <si>
    <t xml:space="preserve">TRANSFERI OSTALIM NIVOIMA VLASTI(5301 + 5302)</t>
  </si>
  <si>
    <t xml:space="preserve">Tekuće transferi ostalim nivoima vlasti</t>
  </si>
  <si>
    <t xml:space="preserve">Kapitalne transferi ostalim nivoima vlasti</t>
  </si>
  <si>
    <t xml:space="preserve">DOTACIJE ORGANIZACIJAMA OBAVEZNOG SOCIJALNOG OSIGURANJA 
(5304 + 5305)</t>
  </si>
  <si>
    <t xml:space="preserve">Tekuće dotacije organizacijama obaveznog socijalnog osiguranja</t>
  </si>
  <si>
    <t xml:space="preserve">Kapitalne dotacije organizacijama obaveznog socijalnog osiguranja</t>
  </si>
  <si>
    <t xml:space="preserve">OSTALE DOTACIJE I TRANSFERI (5307 + 5308)</t>
  </si>
  <si>
    <t xml:space="preserve">Ostale tekuće dotacije i transferi</t>
  </si>
  <si>
    <t xml:space="preserve">Ostale kapitalne dotacije i transferi</t>
  </si>
  <si>
    <t xml:space="preserve">SOCIJALNO OSIGURANJE I SOCIJALNA ZAŠTITA  (5310 + 5314)</t>
  </si>
  <si>
    <t xml:space="preserve">PRAVA IZ SOCIJALNOG OSIGURANJA (ORGANIZACIJE OBAVEZNOG SOCIJALNOG OSIGURANJA) (od 5311 do 5313)</t>
  </si>
  <si>
    <t xml:space="preserve">Prava iz socijalnog osiguranja koja se isplaćuju neposredno domaćinstvima</t>
  </si>
  <si>
    <t xml:space="preserve">Prava iz socijalnog osiguranja koja se isplaćuju neposredno pružaocima usluga</t>
  </si>
  <si>
    <t xml:space="preserve">Transferi drugim organizacijama obaveznog socijalnog osiguranja za doprinose za osiguranje</t>
  </si>
  <si>
    <t xml:space="preserve">NAKNADE ZA SOCIJALNU ZAŠTITU IZ BUDŽETA(od 5315 do 5323)</t>
  </si>
  <si>
    <t xml:space="preserve">Naknade iz budžeta u slučaju bolesti i invalidnosti</t>
  </si>
  <si>
    <t xml:space="preserve">Naknade iz budžeta za porodiljsko odsustvo </t>
  </si>
  <si>
    <t xml:space="preserve">Naknade iz budžeta za decu i porodicu </t>
  </si>
  <si>
    <t xml:space="preserve">Naknade iz budžeta za slučaj nezaposlenosti </t>
  </si>
  <si>
    <t xml:space="preserve">Starosne i porodične penzije iz budžeta</t>
  </si>
  <si>
    <t xml:space="preserve">Naknade iz budžeta u slučaju smrti</t>
  </si>
  <si>
    <t xml:space="preserve">Naknade iz budžeta za obrazovanje, kulturu, nauku i sport </t>
  </si>
  <si>
    <t xml:space="preserve">Naknade iz budžeta za stanovanje i život </t>
  </si>
  <si>
    <t xml:space="preserve">Ostale naknade iz budžeta</t>
  </si>
  <si>
    <t xml:space="preserve">OSTALI RASHODI 
   (5325 + 5328 + 5332 + 5334 + 5337 + 5339)</t>
  </si>
  <si>
    <t xml:space="preserve">DOTACIJE NEVLADINIM ORGANIZACIJAMA  (5326 + 5327)</t>
  </si>
  <si>
    <t xml:space="preserve">Dotacije neprofitnim organizacijama koje pružaju pomoć domaćinstvima</t>
  </si>
  <si>
    <t xml:space="preserve">Dotacije ostalim neprofitnim institucijama</t>
  </si>
  <si>
    <t xml:space="preserve">POREZI, OBAVEZNE TAKSE I KAZNE  (od 5329 do 5331)</t>
  </si>
  <si>
    <t xml:space="preserve">Ostali porezi</t>
  </si>
  <si>
    <t xml:space="preserve"> Registracija vozila-drumarine</t>
  </si>
  <si>
    <t xml:space="preserve"> Porez na donacije - PDV</t>
  </si>
  <si>
    <t xml:space="preserve">Obavezne takse</t>
  </si>
  <si>
    <t xml:space="preserve"> Republičke takse</t>
  </si>
  <si>
    <t xml:space="preserve"> Gradske takse</t>
  </si>
  <si>
    <t xml:space="preserve"> Sudske takse</t>
  </si>
  <si>
    <t xml:space="preserve">Novčane kazne</t>
  </si>
  <si>
    <t xml:space="preserve">NOVČANE KAZNE I PENALI PO REŠENJU SUDOVA   (5333)</t>
  </si>
  <si>
    <t xml:space="preserve">Novčane kazne i penali po rešenju sudova </t>
  </si>
  <si>
    <t xml:space="preserve"> NAKNADA ŠTETE ZA POVREDE ILI ŠTETU NASTALU USLED ELEMENTARNIH NEPOGODA ILI DRUGIH PRIRODNIH UZROKA   (5335 + 5336)</t>
  </si>
  <si>
    <t xml:space="preserve">Naknada štete za povrede ili štetu nastalu usled elementarnih nepogoda</t>
  </si>
  <si>
    <t xml:space="preserve">Naknada štete od divljači</t>
  </si>
  <si>
    <t xml:space="preserve">NAKNADA ŠTETE ZA POVREDE ILI ŠTETU NANETU OD STRANE DRŽAVNIH ORGANA (5336)</t>
  </si>
  <si>
    <t xml:space="preserve">Naknada štete za povrede ili štetu nanetu od strane državnih organa</t>
  </si>
  <si>
    <t xml:space="preserve">RASHODI KOJI SE FINANSIRAJU IZ SREDSTAVA ZA REALIZACIJU NACIONALNOG INVESTICIONOG PLANA (5340)</t>
  </si>
  <si>
    <t xml:space="preserve">Rashodi koji se finansiraju iz sredstava za realizaciju nacionalnog investicionog plana</t>
  </si>
  <si>
    <t xml:space="preserve">IZDACI ZA NEFINANSIJSKU IMOVINU  (5342 + 5364 + 5373 + 5376 + 5384)</t>
  </si>
  <si>
    <t xml:space="preserve"> OSNOVNA SREDSTVA  (5343 + 5348 + 5358 + 5360 + 5362)</t>
  </si>
  <si>
    <t xml:space="preserve">ZGRADE I GRAĐEVINSKI OBJEKTI    (od 5344 do 5347)</t>
  </si>
  <si>
    <t xml:space="preserve">Kupovina zgrada i objekata</t>
  </si>
  <si>
    <t xml:space="preserve">Izgradnja zgrada i objekata</t>
  </si>
  <si>
    <t xml:space="preserve"> Bolnica-Kamenica II-sa PDV-om</t>
  </si>
  <si>
    <t xml:space="preserve">Privođenje nameni dela prostora u objektu Kamenice 2</t>
  </si>
  <si>
    <t xml:space="preserve">*Adaptacija i preoblikovanje postojećeg objekta Instituta na mestu veza sa novim objektom</t>
  </si>
  <si>
    <t xml:space="preserve">* Nadzor,projektovanje i tehn.prijem</t>
  </si>
  <si>
    <t xml:space="preserve">Kapitalno održavanje zgrada i objekata-(uzp)</t>
  </si>
  <si>
    <t xml:space="preserve">Kapitalno održavanje zgrada i objekata-bolnica  APV+(Institut)</t>
  </si>
  <si>
    <t xml:space="preserve">Projektno planiranje i nadzor-</t>
  </si>
  <si>
    <t xml:space="preserve">MAŠINE I OPREMA    (od 5349 do 5357)</t>
  </si>
  <si>
    <t xml:space="preserve">Oprema za saobraćaj</t>
  </si>
  <si>
    <t xml:space="preserve">Administrativna oprema</t>
  </si>
  <si>
    <t xml:space="preserve">Nemedicinska oprema- Nameštaj</t>
  </si>
  <si>
    <t xml:space="preserve">Nemedicinska oprema- Nameštaj po meri </t>
  </si>
  <si>
    <t xml:space="preserve"> Oprema-UZP</t>
  </si>
  <si>
    <t xml:space="preserve"> Računarska oprema</t>
  </si>
  <si>
    <t xml:space="preserve">Telefonske centrale s pripadajućim instalacijama i </t>
  </si>
  <si>
    <t xml:space="preserve">Oprema za ugostiteljsvo-(uzp)</t>
  </si>
  <si>
    <t xml:space="preserve">Oprema za poljoprivredu</t>
  </si>
  <si>
    <t xml:space="preserve">Oprema za zaštitu životne sredine </t>
  </si>
  <si>
    <t xml:space="preserve">Telefoni</t>
  </si>
  <si>
    <t xml:space="preserve"> Elektronska oprema</t>
  </si>
  <si>
    <t xml:space="preserve">Medicinska i laboratorijska oprema</t>
  </si>
  <si>
    <t xml:space="preserve">Medicinaka oprema- opremanje</t>
  </si>
  <si>
    <t xml:space="preserve">Medicinska Oprema -Institutska</t>
  </si>
  <si>
    <t xml:space="preserve">Medicinska i laboratorijska oprema  APV</t>
  </si>
  <si>
    <t xml:space="preserve">Medicinska i laboratorijska oprema - horizont</t>
  </si>
  <si>
    <t xml:space="preserve">Oprema za obrazovanje, nauku,  kulturu i sport</t>
  </si>
  <si>
    <t xml:space="preserve">Oprema za vojsku</t>
  </si>
  <si>
    <t xml:space="preserve">Oprema za javnu bezbednost</t>
  </si>
  <si>
    <t xml:space="preserve">Oprema za proizvodnju, motorna, nepokretna i nemotorna oprema</t>
  </si>
  <si>
    <t xml:space="preserve">Oprema za proizvodnju</t>
  </si>
  <si>
    <t xml:space="preserve">Oprema za proizvodnju-Kompresor za čilere-(uzp)</t>
  </si>
  <si>
    <t xml:space="preserve">Motorna oprema-maš za preanje i sušenje veša-(uzp)</t>
  </si>
  <si>
    <t xml:space="preserve">OSTALE NEKRETNINE I OPREMA (5359)</t>
  </si>
  <si>
    <t xml:space="preserve">Ostale nekretnine i oprema</t>
  </si>
  <si>
    <t xml:space="preserve">KULTIVISANA IMOVINA (5361)</t>
  </si>
  <si>
    <t xml:space="preserve">Kultivisana imovina</t>
  </si>
  <si>
    <t xml:space="preserve">NEMATERIJALNA IMOVINA (5363)</t>
  </si>
  <si>
    <t xml:space="preserve">Nematerijalna imovine</t>
  </si>
  <si>
    <t xml:space="preserve">ZALIHE (5365 + 5367 + 5371)</t>
  </si>
  <si>
    <t xml:space="preserve">ROBNE REZERVE (5366)</t>
  </si>
  <si>
    <t xml:space="preserve">Robne rezerve</t>
  </si>
  <si>
    <t xml:space="preserve">ZALIHE PROIZVODNJE(od 5368 do 5370)</t>
  </si>
  <si>
    <t xml:space="preserve">Zalihe materijala</t>
  </si>
  <si>
    <t xml:space="preserve">Zalihe nedovršene proizvodnje</t>
  </si>
  <si>
    <t xml:space="preserve">Zalihe gotovih proizvoda</t>
  </si>
  <si>
    <t xml:space="preserve">ZALIHE ROBE ZA DALJU PRODAJU (5372)</t>
  </si>
  <si>
    <t xml:space="preserve">Zalihe robe za dalju prodaju</t>
  </si>
  <si>
    <t xml:space="preserve">DRAGOCENOSTI (5374)</t>
  </si>
  <si>
    <t xml:space="preserve">DRAGOCENOSTI (5375)</t>
  </si>
  <si>
    <t xml:space="preserve">Dragocenosti</t>
  </si>
  <si>
    <t xml:space="preserve">PRIRODNA IMOVINA(5377 + 5379 + 5381)</t>
  </si>
  <si>
    <t xml:space="preserve">ZEMLJIŠTE (5378)</t>
  </si>
  <si>
    <t xml:space="preserve">Zemljište</t>
  </si>
  <si>
    <t xml:space="preserve">RUDNA BOGATSTVA (5380)</t>
  </si>
  <si>
    <t xml:space="preserve">Kopovi</t>
  </si>
  <si>
    <t xml:space="preserve">ŠUME I VODE (5382 + 5383)</t>
  </si>
  <si>
    <t xml:space="preserve">Šume</t>
  </si>
  <si>
    <t xml:space="preserve">Vode</t>
  </si>
  <si>
    <t xml:space="preserve">NEFINANSIJSKA IMOVINA KOJA SE FINANSIRA IZ SREDSTAVA ZA REALIZACIJU NACIONALNOG INVESTICIONOG PLANA (5385)</t>
  </si>
  <si>
    <t xml:space="preserve">NEFINANSIJSKA IMOVINA KOJA SE FINANSIRA IZ SREDSTAVA ZA REALIZACIJU NACIONALNOG INVESTICIONOG PLANA (5386)</t>
  </si>
  <si>
    <t xml:space="preserve">Nefinansijska imovina koja se finansira iz sredstava za realizaciju nacionalnog investicionog plana</t>
  </si>
  <si>
    <t xml:space="preserve">IZDACI ZA OTPLATU GLAVNICE I NABAVKU FINANSIJSKE IMOVINE  (5388 + 5413)</t>
  </si>
  <si>
    <t xml:space="preserve"> OTPLATA GLAVNICE (5389 + 5399 + 5407 + 5409 + 5411)</t>
  </si>
  <si>
    <t xml:space="preserve">OTPLATA GLAVNICE DOMAĆIM KREDITORIMA (od 5390 do 5398)</t>
  </si>
  <si>
    <t xml:space="preserve">Otplata glavnice na domaće hartije od vrednosti, izuzev akcija</t>
  </si>
  <si>
    <t xml:space="preserve">Otplata glavnice ostalim nivoima vlasti</t>
  </si>
  <si>
    <t xml:space="preserve">Otplata glavnice domaćim javnim finansijskim institucijama</t>
  </si>
  <si>
    <t xml:space="preserve">Otplata glavnice domaćim poslovnim bankama</t>
  </si>
  <si>
    <t xml:space="preserve">Otplata glavnice ostalim domaćim kreditorima</t>
  </si>
  <si>
    <t xml:space="preserve">Otplata glavnice domaćinstvima u zemlji</t>
  </si>
  <si>
    <t xml:space="preserve">Otplata glavnice na domaće finansijske derivate </t>
  </si>
  <si>
    <t xml:space="preserve">Otplata domaćih menica</t>
  </si>
  <si>
    <t xml:space="preserve">OTPLATA GLAVNICE STRANIM KREDITORIMA (od 5400 do 5406</t>
  </si>
  <si>
    <t xml:space="preserve">Otplata glavnice na strane hartije od vrednosti, izuzev akcija</t>
  </si>
  <si>
    <t xml:space="preserve">Otplata glavnice stranim vladama</t>
  </si>
  <si>
    <t xml:space="preserve">Otplata glavnice multilateralnim institucijama</t>
  </si>
  <si>
    <t xml:space="preserve">Otplata glavnice stranim poslovnim bankama</t>
  </si>
  <si>
    <t xml:space="preserve">Otplata glavnice ostalim stranim kreditorima</t>
  </si>
  <si>
    <t xml:space="preserve">Otplata glavnice na strane finansijske derivate</t>
  </si>
  <si>
    <t xml:space="preserve">OTPLATA GLAVNICE PO GARANCIJAMA (5408)</t>
  </si>
  <si>
    <t xml:space="preserve">Otplata glavnice po garancijama</t>
  </si>
  <si>
    <t xml:space="preserve">OTPLATA GLAVNICE ZA FINANSIJSKI LIZING (5410)</t>
  </si>
  <si>
    <t xml:space="preserve">Otplata glavnice za finansijski lizing</t>
  </si>
  <si>
    <t xml:space="preserve">OTPLATA GARANCIJA PO KOMERCIJALNIM TRANSAKCIJAMA(5412)</t>
  </si>
  <si>
    <t xml:space="preserve">Otplata glavnice po komercijalnim transakcijama</t>
  </si>
  <si>
    <t xml:space="preserve">NABAVKA FINANSIJSKE IMOVINE (5414 + 5424 + 5433)</t>
  </si>
  <si>
    <t xml:space="preserve">NABAVKA DOMAĆE FINANSIJSKE IMOVINE (od 5415 do 5423)</t>
  </si>
  <si>
    <t xml:space="preserve">Nabavka domaćih hartija od vrednosti, izuzev akcija</t>
  </si>
  <si>
    <t xml:space="preserve">Krediti ostalim nivoima vlasti</t>
  </si>
  <si>
    <t xml:space="preserve">Krediti domaćim javnim finansijskim institucijama</t>
  </si>
  <si>
    <t xml:space="preserve">Krediti domaćim poslovnim bankama</t>
  </si>
  <si>
    <t xml:space="preserve">Krediti domaćim nefinansijskim javnim institucijama</t>
  </si>
  <si>
    <t xml:space="preserve">Krediti fizičkim licima i domaćinstvima u zemlji</t>
  </si>
  <si>
    <t xml:space="preserve">Krediti nevladinim organizacijama u zemlji</t>
  </si>
  <si>
    <t xml:space="preserve">Krediti domaćim nefinansijskim privatnim preduzećima</t>
  </si>
  <si>
    <t xml:space="preserve">Nabavka domaćih akcija i ostalog kapitala</t>
  </si>
  <si>
    <t xml:space="preserve">NABAVKA STRANE FINANSIJSKE IMOVINE (od 5425 do 5432)</t>
  </si>
  <si>
    <t xml:space="preserve">Nabavka stranih hartija od vrednosti, izuzev akcija</t>
  </si>
  <si>
    <t xml:space="preserve">Krediti stranim vladama</t>
  </si>
  <si>
    <t xml:space="preserve">Krediti međunarodnim organizacijama</t>
  </si>
  <si>
    <t xml:space="preserve">Krediti stranim poslovnim bankama</t>
  </si>
  <si>
    <t xml:space="preserve">Krediti stranim nefinansijskim institucijama</t>
  </si>
  <si>
    <t xml:space="preserve">Krediti stranim nevladinim organizacijama</t>
  </si>
  <si>
    <t xml:space="preserve">Nabavka stranih akcija i ostalog kapitala</t>
  </si>
  <si>
    <t xml:space="preserve">Kupovina strane valute</t>
  </si>
  <si>
    <t xml:space="preserve">NABAVKA FINANSIJSKE IMOVINE KOJA SE FINANSIRA IZ SREDSTAVA ZA REALIZACIJU NACIONALNOG INVESTICIONOG PLANA (5434)</t>
  </si>
  <si>
    <t xml:space="preserve">Nabavka finansijske imovine koja se finansira iz sredstava za realizaciju nacionalnog investicionog plana</t>
  </si>
  <si>
    <t xml:space="preserve">UKUPNI RASHODI I IZDACI   (5172+ 5387)</t>
  </si>
  <si>
    <t xml:space="preserve">Redni 
Broj</t>
  </si>
  <si>
    <t xml:space="preserve">III. UTVRĐIVANJE RAZLIKE IZMEĐU ODOBRENIH SREDSTAVA I IZVRŠENJA</t>
  </si>
  <si>
    <t xml:space="preserve">TEKUĆI PRIHODI I PRIMANJA OD PRODAJE NEFINANSIJSKE IMOVINE  (5001)</t>
  </si>
  <si>
    <t xml:space="preserve">TEKUĆI RASHODI I IZDACI ZA NEFINANSIJSKU IMOVINU  (5172)</t>
  </si>
  <si>
    <t xml:space="preserve">Višak prihoda i primanja – budžetski suficit  
(5436 – 5437) &gt; 0</t>
  </si>
  <si>
    <t xml:space="preserve">Manjak prihoda i primanja –budžetski deficit
 (5437 – 5436) &gt; 0</t>
  </si>
  <si>
    <t xml:space="preserve">PRIMANJA OD ZADUŽIVANJA I PRODAJE FINANSIJSKE IMOVINE (5131)</t>
  </si>
  <si>
    <t xml:space="preserve">IZDACI ZA OTPLATU GLAVNICE I NABAVKU FINANSIJSKE IMOVINE (5387)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</si>
  <si>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</si>
  <si>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VIŠAK PRIMANJA (5440 – 5441) &gt; 0</t>
  </si>
  <si>
    <t xml:space="preserve">MANJAK PRIMANJA  (5441 – 5440) &gt; 0</t>
  </si>
  <si>
    <t xml:space="preserve">VIŠAK NOVČANIH PRILIVA  (5171 - 5435) &gt; 0</t>
  </si>
  <si>
    <t xml:space="preserve">MANJAK NOVČANIH PRILIVA (5435 - 5171) &gt; 0</t>
  </si>
  <si>
    <t xml:space="preserve">Datum: 12.01.2022. godine</t>
  </si>
  <si>
    <t xml:space="preserve">Služba za ekon.fin.poslove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</si>
</sst>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"/>
    <numFmt numFmtId="166" formatCode="#,##0"/>
    <numFmt numFmtId="167" formatCode="@"/>
    <numFmt numFmtId="168" formatCode="General"/>
    <numFmt numFmtId="169" formatCode="#,###"/>
  </numFmts>
  <fonts count="107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2"/>
      <charset val="238"/>
    </font>
    <font>
      <b val="true"/>
      <sz val="14"/>
      <color rgb="FF0000FF"/>
      <name val="Arial"/>
      <family val="2"/>
      <charset val="238"/>
    </font>
    <font>
      <sz val="14"/>
      <name val="Arial"/>
      <family val="2"/>
      <charset val="238"/>
    </font>
    <font>
      <b val="true"/>
      <sz val="14"/>
      <name val="Arial"/>
      <family val="2"/>
      <charset val="1"/>
    </font>
    <font>
      <b val="true"/>
      <sz val="10"/>
      <color rgb="FF0000FF"/>
      <name val="Arial"/>
      <family val="2"/>
      <charset val="238"/>
    </font>
    <font>
      <b val="true"/>
      <sz val="12"/>
      <color rgb="FF0000FF"/>
      <name val="Arial"/>
      <family val="2"/>
      <charset val="238"/>
    </font>
    <font>
      <sz val="11"/>
      <name val="Arial"/>
      <family val="2"/>
      <charset val="238"/>
    </font>
    <font>
      <b val="true"/>
      <sz val="14"/>
      <color rgb="FF000000"/>
      <name val="Calibri"/>
      <family val="2"/>
      <charset val="1"/>
    </font>
    <font>
      <b val="true"/>
      <sz val="18"/>
      <name val="Arial"/>
      <family val="2"/>
      <charset val="238"/>
    </font>
    <font>
      <b val="true"/>
      <sz val="14"/>
      <name val="Arial"/>
      <family val="2"/>
      <charset val="238"/>
    </font>
    <font>
      <b val="true"/>
      <sz val="18"/>
      <color rgb="FF0000FF"/>
      <name val="Calibri"/>
      <family val="2"/>
      <charset val="1"/>
    </font>
    <font>
      <sz val="12"/>
      <color rgb="FFFF0000"/>
      <name val="Arial"/>
      <family val="2"/>
      <charset val="238"/>
    </font>
    <font>
      <b val="true"/>
      <sz val="22"/>
      <name val="Arial"/>
      <family val="2"/>
      <charset val="238"/>
    </font>
    <font>
      <b val="true"/>
      <sz val="8"/>
      <color rgb="FF0000FF"/>
      <name val="Arial"/>
      <family val="2"/>
      <charset val="238"/>
    </font>
    <font>
      <b val="true"/>
      <sz val="8"/>
      <name val="Arial"/>
      <family val="2"/>
      <charset val="238"/>
    </font>
    <font>
      <b val="true"/>
      <sz val="9"/>
      <name val="Arial"/>
      <family val="2"/>
      <charset val="238"/>
    </font>
    <font>
      <b val="true"/>
      <sz val="8"/>
      <name val="Arial"/>
      <family val="2"/>
      <charset val="1"/>
    </font>
    <font>
      <b val="true"/>
      <sz val="11"/>
      <color rgb="FFFF0000"/>
      <name val="Arial"/>
      <family val="2"/>
      <charset val="238"/>
    </font>
    <font>
      <b val="true"/>
      <sz val="9"/>
      <name val="Arial"/>
      <family val="2"/>
      <charset val="1"/>
    </font>
    <font>
      <b val="true"/>
      <sz val="11"/>
      <name val="Calibri"/>
      <family val="2"/>
      <charset val="238"/>
    </font>
    <font>
      <b val="true"/>
      <sz val="12"/>
      <name val="Calibri"/>
      <family val="2"/>
      <charset val="238"/>
    </font>
    <font>
      <b val="true"/>
      <sz val="10"/>
      <name val="Calibri"/>
      <family val="2"/>
      <charset val="238"/>
    </font>
    <font>
      <b val="true"/>
      <sz val="11"/>
      <color rgb="FFFF0000"/>
      <name val="Calibri"/>
      <family val="2"/>
      <charset val="238"/>
    </font>
    <font>
      <b val="true"/>
      <sz val="11"/>
      <color rgb="FF0000FF"/>
      <name val="Calibri"/>
      <family val="2"/>
      <charset val="238"/>
    </font>
    <font>
      <i val="true"/>
      <sz val="11"/>
      <color rgb="FF008000"/>
      <name val="Calibri"/>
      <family val="2"/>
      <charset val="238"/>
    </font>
    <font>
      <i val="true"/>
      <sz val="10"/>
      <color rgb="FF008000"/>
      <name val="Calibri"/>
      <family val="2"/>
      <charset val="238"/>
    </font>
    <font>
      <b val="true"/>
      <i val="true"/>
      <sz val="10"/>
      <color rgb="FF008000"/>
      <name val="Calibri"/>
      <family val="2"/>
      <charset val="238"/>
    </font>
    <font>
      <i val="true"/>
      <sz val="11"/>
      <color rgb="FF00B050"/>
      <name val="Calibri"/>
      <family val="2"/>
      <charset val="238"/>
    </font>
    <font>
      <b val="true"/>
      <sz val="11"/>
      <color rgb="FF008000"/>
      <name val="Calibri"/>
      <family val="2"/>
      <charset val="238"/>
    </font>
    <font>
      <b val="true"/>
      <sz val="10"/>
      <color rgb="FF008000"/>
      <name val="Calibri"/>
      <family val="2"/>
      <charset val="238"/>
    </font>
    <font>
      <b val="true"/>
      <i val="true"/>
      <sz val="11"/>
      <color rgb="FF008000"/>
      <name val="Calibri"/>
      <family val="2"/>
      <charset val="238"/>
    </font>
    <font>
      <sz val="12"/>
      <name val="Calibri"/>
      <family val="2"/>
      <charset val="238"/>
    </font>
    <font>
      <b val="true"/>
      <sz val="14"/>
      <color rgb="FF0000FF"/>
      <name val="Arial"/>
      <family val="2"/>
      <charset val="1"/>
    </font>
    <font>
      <b val="true"/>
      <sz val="12"/>
      <color rgb="FFFF0000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0"/>
      <name val="Arial"/>
      <family val="2"/>
      <charset val="238"/>
    </font>
    <font>
      <b val="true"/>
      <sz val="12"/>
      <name val="Arial"/>
      <family val="2"/>
      <charset val="238"/>
    </font>
    <font>
      <b val="true"/>
      <sz val="12"/>
      <name val="Calibri"/>
      <family val="2"/>
      <charset val="1"/>
    </font>
    <font>
      <b val="true"/>
      <i val="true"/>
      <sz val="12"/>
      <color rgb="FF008000"/>
      <name val="Calibri"/>
      <family val="2"/>
      <charset val="238"/>
    </font>
    <font>
      <b val="true"/>
      <sz val="11"/>
      <name val="Calibri"/>
      <family val="2"/>
      <charset val="1"/>
    </font>
    <font>
      <sz val="10"/>
      <name val="Calibri"/>
      <family val="2"/>
      <charset val="238"/>
    </font>
    <font>
      <i val="true"/>
      <sz val="10"/>
      <color rgb="FF008000"/>
      <name val="Arial"/>
      <family val="2"/>
      <charset val="238"/>
    </font>
    <font>
      <i val="true"/>
      <sz val="11"/>
      <name val="Calibri"/>
      <family val="2"/>
      <charset val="238"/>
    </font>
    <font>
      <b val="true"/>
      <i val="true"/>
      <sz val="11"/>
      <name val="Calibri"/>
      <family val="2"/>
      <charset val="238"/>
    </font>
    <font>
      <b val="true"/>
      <i val="true"/>
      <sz val="12"/>
      <name val="Calibri"/>
      <family val="2"/>
      <charset val="238"/>
    </font>
    <font>
      <b val="true"/>
      <i val="true"/>
      <sz val="10"/>
      <name val="Calibri"/>
      <family val="2"/>
      <charset val="238"/>
    </font>
    <font>
      <b val="true"/>
      <sz val="12"/>
      <color rgb="FF008000"/>
      <name val="Calibri"/>
      <family val="2"/>
      <charset val="238"/>
    </font>
    <font>
      <b val="true"/>
      <i val="true"/>
      <sz val="11"/>
      <name val="Calibri"/>
      <family val="2"/>
      <charset val="1"/>
    </font>
    <font>
      <b val="true"/>
      <i val="true"/>
      <sz val="11"/>
      <color rgb="FF0099FF"/>
      <name val="Calibri"/>
      <family val="2"/>
      <charset val="1"/>
    </font>
    <font>
      <i val="true"/>
      <sz val="11"/>
      <color rgb="FF0099FF"/>
      <name val="Calibri"/>
      <family val="2"/>
      <charset val="238"/>
    </font>
    <font>
      <b val="true"/>
      <i val="true"/>
      <sz val="12"/>
      <color rgb="FF0099CC"/>
      <name val="Calibri"/>
      <family val="2"/>
      <charset val="238"/>
    </font>
    <font>
      <b val="true"/>
      <i val="true"/>
      <sz val="10"/>
      <color rgb="FF0099CC"/>
      <name val="Calibri"/>
      <family val="2"/>
      <charset val="238"/>
    </font>
    <font>
      <b val="true"/>
      <sz val="12"/>
      <color rgb="FF0000FF"/>
      <name val="Calibri"/>
      <family val="2"/>
      <charset val="238"/>
    </font>
    <font>
      <b val="true"/>
      <sz val="14"/>
      <name val="Calibri"/>
      <family val="2"/>
      <charset val="1"/>
    </font>
    <font>
      <sz val="10"/>
      <color rgb="FF0000FF"/>
      <name val="Arial"/>
      <family val="2"/>
      <charset val="238"/>
    </font>
    <font>
      <b val="true"/>
      <sz val="10"/>
      <color rgb="FF008000"/>
      <name val="Arial"/>
      <family val="2"/>
      <charset val="238"/>
    </font>
    <font>
      <b val="true"/>
      <sz val="10"/>
      <color rgb="FF008000"/>
      <name val="Calibri"/>
      <family val="2"/>
      <charset val="1"/>
    </font>
    <font>
      <b val="true"/>
      <sz val="14"/>
      <color rgb="FF008000"/>
      <name val="Calibri"/>
      <family val="2"/>
      <charset val="238"/>
    </font>
    <font>
      <b val="true"/>
      <sz val="10"/>
      <color rgb="FF00B050"/>
      <name val="Calibri"/>
      <family val="2"/>
      <charset val="238"/>
    </font>
    <font>
      <i val="true"/>
      <sz val="11"/>
      <color rgb="FF339966"/>
      <name val="Calibri"/>
      <family val="2"/>
      <charset val="238"/>
    </font>
    <font>
      <b val="true"/>
      <i val="true"/>
      <sz val="12"/>
      <color rgb="FF339966"/>
      <name val="Calibri"/>
      <family val="2"/>
      <charset val="238"/>
    </font>
    <font>
      <i val="true"/>
      <sz val="10"/>
      <color rgb="FF339966"/>
      <name val="Calibri"/>
      <family val="2"/>
      <charset val="238"/>
    </font>
    <font>
      <i val="true"/>
      <sz val="11"/>
      <name val="Calibri"/>
      <family val="2"/>
      <charset val="1"/>
    </font>
    <font>
      <b val="true"/>
      <i val="true"/>
      <sz val="12"/>
      <name val="Calibri"/>
      <family val="2"/>
      <charset val="1"/>
    </font>
    <font>
      <b val="true"/>
      <sz val="11"/>
      <color rgb="FF008000"/>
      <name val="Calibri"/>
      <family val="2"/>
      <charset val="1"/>
    </font>
    <font>
      <b val="true"/>
      <i val="true"/>
      <sz val="11"/>
      <color rgb="FF008000"/>
      <name val="Calibri"/>
      <family val="2"/>
      <charset val="1"/>
    </font>
    <font>
      <b val="true"/>
      <i val="true"/>
      <sz val="10"/>
      <color rgb="FF008000"/>
      <name val="Arial"/>
      <family val="2"/>
      <charset val="238"/>
    </font>
    <font>
      <b val="true"/>
      <sz val="10"/>
      <color rgb="FF0070C0"/>
      <name val="Arial"/>
      <family val="2"/>
      <charset val="238"/>
    </font>
    <font>
      <b val="true"/>
      <sz val="12"/>
      <color rgb="FF0070C0"/>
      <name val="Calibri"/>
      <family val="2"/>
      <charset val="1"/>
    </font>
    <font>
      <b val="true"/>
      <sz val="11"/>
      <color rgb="FF0070C0"/>
      <name val="Calibri"/>
      <family val="2"/>
      <charset val="238"/>
    </font>
    <font>
      <b val="true"/>
      <sz val="12"/>
      <color rgb="FF0070C0"/>
      <name val="Calibri"/>
      <family val="2"/>
      <charset val="238"/>
    </font>
    <font>
      <b val="true"/>
      <sz val="10"/>
      <color rgb="FF0070C0"/>
      <name val="Calibri"/>
      <family val="2"/>
      <charset val="238"/>
    </font>
    <font>
      <b val="true"/>
      <sz val="10"/>
      <color rgb="FF00B0F0"/>
      <name val="Arial"/>
      <family val="2"/>
      <charset val="238"/>
    </font>
    <font>
      <b val="true"/>
      <i val="true"/>
      <sz val="11"/>
      <color rgb="FF00B0F0"/>
      <name val="Calibri"/>
      <family val="2"/>
      <charset val="238"/>
    </font>
    <font>
      <b val="true"/>
      <i val="true"/>
      <sz val="12"/>
      <color rgb="FF00B0F0"/>
      <name val="Calibri"/>
      <family val="2"/>
      <charset val="238"/>
    </font>
    <font>
      <b val="true"/>
      <i val="true"/>
      <sz val="10"/>
      <color rgb="FF00B0F0"/>
      <name val="Calibri"/>
      <family val="2"/>
      <charset val="238"/>
    </font>
    <font>
      <b val="true"/>
      <sz val="12"/>
      <color rgb="FF00B0F0"/>
      <name val="Calibri"/>
      <family val="2"/>
      <charset val="238"/>
    </font>
    <font>
      <b val="true"/>
      <sz val="11"/>
      <color rgb="FF00B0F0"/>
      <name val="Calibri"/>
      <family val="2"/>
      <charset val="238"/>
    </font>
    <font>
      <b val="true"/>
      <sz val="10"/>
      <color rgb="FF00B0F0"/>
      <name val="Calibri"/>
      <family val="2"/>
      <charset val="238"/>
    </font>
    <font>
      <b val="true"/>
      <sz val="16"/>
      <color rgb="FF008000"/>
      <name val="Calibri"/>
      <family val="2"/>
      <charset val="238"/>
    </font>
    <font>
      <b val="true"/>
      <i val="true"/>
      <u val="single"/>
      <sz val="10"/>
      <name val="Arial"/>
      <family val="2"/>
      <charset val="1"/>
    </font>
    <font>
      <b val="true"/>
      <i val="true"/>
      <sz val="10"/>
      <color rgb="FF008000"/>
      <name val="Arial"/>
      <family val="2"/>
      <charset val="1"/>
    </font>
    <font>
      <b val="true"/>
      <sz val="10"/>
      <color rgb="FF008000"/>
      <name val="Courier New"/>
      <family val="3"/>
      <charset val="1"/>
    </font>
    <font>
      <i val="true"/>
      <sz val="11"/>
      <color rgb="FF00B0F0"/>
      <name val="Calibri"/>
      <family val="2"/>
      <charset val="238"/>
    </font>
    <font>
      <sz val="11"/>
      <name val="Calibri"/>
      <family val="2"/>
      <charset val="238"/>
    </font>
    <font>
      <b val="true"/>
      <sz val="12"/>
      <color rgb="FFFF0000"/>
      <name val="Calibri"/>
      <family val="2"/>
      <charset val="238"/>
    </font>
    <font>
      <b val="true"/>
      <sz val="10"/>
      <color rgb="FFFF0000"/>
      <name val="Calibri"/>
      <family val="2"/>
      <charset val="238"/>
    </font>
    <font>
      <i val="true"/>
      <sz val="10"/>
      <color rgb="FFFFFFFF"/>
      <name val="Calibri"/>
      <family val="2"/>
      <charset val="238"/>
    </font>
    <font>
      <sz val="11"/>
      <color rgb="FF008000"/>
      <name val="Calibri"/>
      <family val="2"/>
      <charset val="1"/>
    </font>
    <font>
      <b val="true"/>
      <sz val="11"/>
      <color rgb="FFC00000"/>
      <name val="Calibri"/>
      <family val="2"/>
      <charset val="238"/>
    </font>
    <font>
      <b val="true"/>
      <sz val="10"/>
      <color rgb="FFC00000"/>
      <name val="Calibri"/>
      <family val="2"/>
      <charset val="238"/>
    </font>
    <font>
      <b val="true"/>
      <i val="true"/>
      <sz val="10"/>
      <color rgb="FF008000"/>
      <name val="Calibri"/>
      <family val="2"/>
      <charset val="1"/>
    </font>
    <font>
      <b val="true"/>
      <sz val="10"/>
      <color rgb="FF00B050"/>
      <name val="Arial"/>
      <family val="2"/>
      <charset val="238"/>
    </font>
    <font>
      <i val="true"/>
      <sz val="11"/>
      <color rgb="FF008000"/>
      <name val="Calibri"/>
      <family val="2"/>
      <charset val="1"/>
    </font>
    <font>
      <b val="true"/>
      <sz val="11"/>
      <color rgb="FF0000FF"/>
      <name val="Arial"/>
      <family val="2"/>
      <charset val="238"/>
    </font>
    <font>
      <b val="true"/>
      <sz val="9"/>
      <color rgb="FF0000FF"/>
      <name val="Arial"/>
      <family val="2"/>
      <charset val="238"/>
    </font>
    <font>
      <b val="true"/>
      <sz val="14"/>
      <name val="Calibri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b val="true"/>
      <sz val="9"/>
      <name val="Calibri"/>
      <family val="2"/>
      <charset val="1"/>
    </font>
    <font>
      <b val="true"/>
      <sz val="9"/>
      <name val="Calibri"/>
      <family val="2"/>
      <charset val="238"/>
    </font>
    <font>
      <b val="true"/>
      <sz val="8"/>
      <name val="Calibri"/>
      <family val="2"/>
      <charset val="238"/>
    </font>
    <font>
      <sz val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rgb="FFFFFFFF"/>
      </patternFill>
    </fill>
    <fill>
      <patternFill patternType="solid">
        <fgColor rgb="FFB7DEE8"/>
        <bgColor rgb="FF99CCFF"/>
      </patternFill>
    </fill>
    <fill>
      <patternFill patternType="solid">
        <fgColor rgb="FFDDD9C3"/>
        <bgColor rgb="FFD7E4BD"/>
      </patternFill>
    </fill>
    <fill>
      <patternFill patternType="solid">
        <fgColor rgb="FFFFC000"/>
        <bgColor rgb="FFFF9900"/>
      </patternFill>
    </fill>
    <fill>
      <patternFill patternType="solid">
        <fgColor rgb="FFD7E4BD"/>
        <bgColor rgb="FFDDD9C3"/>
      </patternFill>
    </fill>
  </fills>
  <borders count="48">
    <border diagonalUp="false" diagonalDown="false">
      <left/>
      <right/>
      <top/>
      <bottom/>
      <diagonal/>
    </border>
    <border diagonalUp="false" diagonalDown="false">
      <left/>
      <right/>
      <top/>
      <bottom style="double"/>
      <diagonal/>
    </border>
    <border diagonalUp="false" diagonalDown="false">
      <left style="double"/>
      <right/>
      <top style="double"/>
      <bottom style="double"/>
      <diagonal/>
    </border>
    <border diagonalUp="false" diagonalDown="false">
      <left/>
      <right/>
      <top style="double"/>
      <bottom style="double"/>
      <diagonal/>
    </border>
    <border diagonalUp="false" diagonalDown="false">
      <left/>
      <right style="thin">
        <color rgb="FFFF0000"/>
      </right>
      <top style="double"/>
      <bottom style="double"/>
      <diagonal/>
    </border>
    <border diagonalUp="false" diagonalDown="false">
      <left style="double"/>
      <right style="hair">
        <color rgb="FFFF0000"/>
      </right>
      <top style="double"/>
      <bottom style="hair">
        <color rgb="FFFF0000"/>
      </bottom>
      <diagonal/>
    </border>
    <border diagonalUp="false" diagonalDown="false">
      <left style="hair">
        <color rgb="FFFF0000"/>
      </left>
      <right style="hair">
        <color rgb="FFFF0000"/>
      </right>
      <top style="double"/>
      <bottom style="hair">
        <color rgb="FFFF0000"/>
      </bottom>
      <diagonal/>
    </border>
    <border diagonalUp="false" diagonalDown="false">
      <left style="hair">
        <color rgb="FFFF0000"/>
      </left>
      <right style="hair">
        <color rgb="FFFF0000"/>
      </right>
      <top style="double"/>
      <bottom/>
      <diagonal/>
    </border>
    <border diagonalUp="false" diagonalDown="false">
      <left style="hair">
        <color rgb="FFFF0000"/>
      </left>
      <right style="thin">
        <color rgb="FFFF0000"/>
      </right>
      <top style="double"/>
      <bottom style="hair">
        <color rgb="FFFF0000"/>
      </bottom>
      <diagonal/>
    </border>
    <border diagonalUp="false" diagonalDown="false">
      <left style="hair">
        <color rgb="FFFF0000"/>
      </left>
      <right style="hair">
        <color rgb="FFFF0000"/>
      </right>
      <top/>
      <bottom style="hair">
        <color rgb="FFFF0000"/>
      </bottom>
      <diagonal/>
    </border>
    <border diagonalUp="false" diagonalDown="false">
      <left style="hair">
        <color rgb="FFFF0000"/>
      </left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double"/>
      <right style="hair">
        <color rgb="FFFF0000"/>
      </right>
      <top style="hair">
        <color rgb="FFFF0000"/>
      </top>
      <bottom/>
      <diagonal/>
    </border>
    <border diagonalUp="false" diagonalDown="false">
      <left style="hair">
        <color rgb="FFFF0000"/>
      </left>
      <right style="hair">
        <color rgb="FFFF0000"/>
      </right>
      <top style="hair">
        <color rgb="FFFF0000"/>
      </top>
      <bottom/>
      <diagonal/>
    </border>
    <border diagonalUp="false" diagonalDown="false">
      <left style="hair">
        <color rgb="FFFF0000"/>
      </left>
      <right style="thin">
        <color rgb="FFFF0000"/>
      </right>
      <top style="hair">
        <color rgb="FFFF0000"/>
      </top>
      <bottom/>
      <diagonal/>
    </border>
    <border diagonalUp="false" diagonalDown="false">
      <left style="medium"/>
      <right style="hair">
        <color rgb="FF0000FF"/>
      </right>
      <top style="medium"/>
      <bottom style="hair">
        <color rgb="FF0000FF"/>
      </bottom>
      <diagonal/>
    </border>
    <border diagonalUp="false" diagonalDown="false">
      <left style="hair">
        <color rgb="FF0000FF"/>
      </left>
      <right style="hair">
        <color rgb="FF0000FF"/>
      </right>
      <top style="medium"/>
      <bottom style="hair">
        <color rgb="FF0000FF"/>
      </bottom>
      <diagonal/>
    </border>
    <border diagonalUp="false" diagonalDown="false">
      <left style="hair">
        <color rgb="FF0000FF"/>
      </left>
      <right style="thin">
        <color rgb="FFFF0000"/>
      </right>
      <top style="medium"/>
      <bottom style="hair">
        <color rgb="FF0000FF"/>
      </bottom>
      <diagonal/>
    </border>
    <border diagonalUp="false" diagonalDown="false">
      <left style="medium"/>
      <right style="hair">
        <color rgb="FF0000FF"/>
      </right>
      <top style="hair">
        <color rgb="FF0000FF"/>
      </top>
      <bottom style="hair">
        <color rgb="FF0000FF"/>
      </bottom>
      <diagonal/>
    </border>
    <border diagonalUp="false" diagonalDown="false">
      <left style="hair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 diagonalUp="false" diagonalDown="false">
      <left style="hair">
        <color rgb="FF0000FF"/>
      </left>
      <right style="thin">
        <color rgb="FFFF0000"/>
      </right>
      <top style="hair">
        <color rgb="FF0000FF"/>
      </top>
      <bottom style="hair">
        <color rgb="FF0000FF"/>
      </bottom>
      <diagonal/>
    </border>
    <border diagonalUp="false" diagonalDown="false">
      <left style="medium"/>
      <right style="hair">
        <color rgb="FF0000FF"/>
      </right>
      <top style="hair">
        <color rgb="FF0000FF"/>
      </top>
      <bottom/>
      <diagonal/>
    </border>
    <border diagonalUp="false" diagonalDown="false">
      <left style="hair">
        <color rgb="FF0000FF"/>
      </left>
      <right style="hair">
        <color rgb="FF0000FF"/>
      </right>
      <top style="hair">
        <color rgb="FF0000FF"/>
      </top>
      <bottom/>
      <diagonal/>
    </border>
    <border diagonalUp="false" diagonalDown="false">
      <left style="hair">
        <color rgb="FF0000FF"/>
      </left>
      <right style="thin">
        <color rgb="FFFF0000"/>
      </right>
      <top style="hair">
        <color rgb="FF0000FF"/>
      </top>
      <bottom/>
      <diagonal/>
    </border>
    <border diagonalUp="false" diagonalDown="false">
      <left style="double">
        <color rgb="FF0000FF"/>
      </left>
      <right style="thin">
        <color rgb="FF0000FF"/>
      </right>
      <top style="double">
        <color rgb="FF0000FF"/>
      </top>
      <bottom style="double">
        <color rgb="FF0000FF"/>
      </bottom>
      <diagonal/>
    </border>
    <border diagonalUp="false" diagonalDown="false">
      <left style="thin">
        <color rgb="FF0000FF"/>
      </left>
      <right style="thin">
        <color rgb="FF0000FF"/>
      </right>
      <top style="double">
        <color rgb="FF0000FF"/>
      </top>
      <bottom style="double">
        <color rgb="FF0000FF"/>
      </bottom>
      <diagonal/>
    </border>
    <border diagonalUp="false" diagonalDown="false">
      <left style="thin">
        <color rgb="FF0000FF"/>
      </left>
      <right style="thin">
        <color rgb="FFFF0000"/>
      </right>
      <top style="double">
        <color rgb="FF0000FF"/>
      </top>
      <bottom style="double">
        <color rgb="FF0000FF"/>
      </bottom>
      <diagonal/>
    </border>
    <border diagonalUp="false" diagonalDown="false">
      <left/>
      <right style="hair">
        <color rgb="FF0000FF"/>
      </right>
      <top/>
      <bottom/>
      <diagonal/>
    </border>
    <border diagonalUp="false" diagonalDown="false">
      <left style="hair">
        <color rgb="FF0000FF"/>
      </left>
      <right style="hair">
        <color rgb="FF0000FF"/>
      </right>
      <top/>
      <bottom/>
      <diagonal/>
    </border>
    <border diagonalUp="false" diagonalDown="false">
      <left style="hair">
        <color rgb="FF0000FF"/>
      </left>
      <right style="thin">
        <color rgb="FFFF0000"/>
      </right>
      <top/>
      <bottom/>
      <diagonal/>
    </border>
    <border diagonalUp="false" diagonalDown="false">
      <left style="double">
        <color rgb="FFFF0000"/>
      </left>
      <right style="hair">
        <color rgb="FF0000FF"/>
      </right>
      <top style="double">
        <color rgb="FFFF0000"/>
      </top>
      <bottom style="double">
        <color rgb="FFFF0000"/>
      </bottom>
      <diagonal/>
    </border>
    <border diagonalUp="false" diagonalDown="false">
      <left style="hair">
        <color rgb="FF0000FF"/>
      </left>
      <right/>
      <top style="double">
        <color rgb="FFFF0000"/>
      </top>
      <bottom style="double"/>
      <diagonal/>
    </border>
    <border diagonalUp="false" diagonalDown="false">
      <left/>
      <right/>
      <top style="double">
        <color rgb="FFFF0000"/>
      </top>
      <bottom style="double"/>
      <diagonal/>
    </border>
    <border diagonalUp="false" diagonalDown="false">
      <left/>
      <right style="hair">
        <color rgb="FF0000FF"/>
      </right>
      <top style="double">
        <color rgb="FFFF0000"/>
      </top>
      <bottom style="double"/>
      <diagonal/>
    </border>
    <border diagonalUp="false" diagonalDown="false">
      <left style="hair">
        <color rgb="FF0000FF"/>
      </left>
      <right style="hair">
        <color rgb="FF0000FF"/>
      </right>
      <top style="double">
        <color rgb="FFFF0000"/>
      </top>
      <bottom style="double">
        <color rgb="FFFF0000"/>
      </bottom>
      <diagonal/>
    </border>
    <border diagonalUp="false" diagonalDown="false">
      <left style="hair">
        <color rgb="FF0000FF"/>
      </left>
      <right style="thin">
        <color rgb="FFFF0000"/>
      </right>
      <top style="double">
        <color rgb="FFFF0000"/>
      </top>
      <bottom style="double"/>
      <diagonal/>
    </border>
    <border diagonalUp="false" diagonalDown="false">
      <left style="medium"/>
      <right style="hair">
        <color rgb="FF0000FF"/>
      </right>
      <top/>
      <bottom style="hair">
        <color rgb="FF0000FF"/>
      </bottom>
      <diagonal/>
    </border>
    <border diagonalUp="false" diagonalDown="false">
      <left style="hair">
        <color rgb="FF0000FF"/>
      </left>
      <right style="hair">
        <color rgb="FF0000FF"/>
      </right>
      <top/>
      <bottom style="hair">
        <color rgb="FF0000FF"/>
      </bottom>
      <diagonal/>
    </border>
    <border diagonalUp="false" diagonalDown="false">
      <left style="hair">
        <color rgb="FF0000FF"/>
      </left>
      <right style="thin">
        <color rgb="FFFF0000"/>
      </right>
      <top/>
      <bottom style="hair">
        <color rgb="FF0000FF"/>
      </bottom>
      <diagonal/>
    </border>
    <border diagonalUp="false" diagonalDown="false">
      <left style="thin">
        <color rgb="FF0000FF"/>
      </left>
      <right style="hair">
        <color rgb="FF0000FF"/>
      </right>
      <top style="thin">
        <color rgb="FF0000FF"/>
      </top>
      <bottom style="thin">
        <color rgb="FF0000FF"/>
      </bottom>
      <diagonal/>
    </border>
    <border diagonalUp="false" diagonalDown="false">
      <left style="hair">
        <color rgb="FF0000FF"/>
      </left>
      <right style="hair">
        <color rgb="FF0000FF"/>
      </right>
      <top style="thin">
        <color rgb="FF0000FF"/>
      </top>
      <bottom style="thin">
        <color rgb="FF0000FF"/>
      </bottom>
      <diagonal/>
    </border>
    <border diagonalUp="false" diagonalDown="false">
      <left style="hair">
        <color rgb="FF0000FF"/>
      </left>
      <right style="thin">
        <color rgb="FFFF0000"/>
      </right>
      <top style="thin">
        <color rgb="FF0000FF"/>
      </top>
      <bottom style="thin">
        <color rgb="FF0000FF"/>
      </bottom>
      <diagonal/>
    </border>
    <border diagonalUp="false" diagonalDown="false">
      <left style="medium"/>
      <right/>
      <top style="hair">
        <color rgb="FF0000FF"/>
      </top>
      <bottom style="hair">
        <color rgb="FF0000FF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hair">
        <color rgb="FF0000FF"/>
      </right>
      <top style="hair">
        <color rgb="FF0000FF"/>
      </top>
      <bottom style="hair">
        <color rgb="FF0000FF"/>
      </bottom>
      <diagonal/>
    </border>
    <border diagonalUp="false" diagonalDown="false">
      <left/>
      <right style="hair">
        <color rgb="FF0000FF"/>
      </right>
      <top style="double">
        <color rgb="FFFF0000"/>
      </top>
      <bottom style="double">
        <color rgb="FFFF0000"/>
      </bottom>
      <diagonal/>
    </border>
    <border diagonalUp="false" diagonalDown="false">
      <left style="hair">
        <color rgb="FF0000FF"/>
      </left>
      <right style="thin">
        <color rgb="FFFF0000"/>
      </right>
      <top style="double">
        <color rgb="FFFF0000"/>
      </top>
      <bottom style="double">
        <color rgb="FFFF0000"/>
      </bottom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>
        <color rgb="FFFF0000"/>
      </right>
      <top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0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5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9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10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2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13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13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3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4" borderId="6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5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9" fillId="4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9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4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4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4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4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7" fillId="6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8" fillId="6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8" fillId="6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8" fillId="6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8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3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23" fillId="2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3" fillId="2" borderId="1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24" fillId="4" borderId="1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25" fillId="2" borderId="1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25" fillId="2" borderId="1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25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8" fillId="2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3" fillId="0" borderId="1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3" fillId="2" borderId="1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3" fillId="2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24" fillId="4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25" fillId="2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25" fillId="2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26" fillId="0" borderId="1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27" fillId="0" borderId="1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28" fillId="0" borderId="1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8" fillId="2" borderId="1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8" fillId="2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29" fillId="2" borderId="1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29" fillId="2" borderId="19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29" fillId="2" borderId="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23" fillId="0" borderId="1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30" fillId="2" borderId="1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30" fillId="2" borderId="19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30" fillId="2" borderId="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31" fillId="0" borderId="1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1" fillId="2" borderId="1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1" fillId="2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25" fillId="0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29" fillId="0" borderId="1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28" fillId="2" borderId="1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30" fillId="0" borderId="1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2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32" fillId="0" borderId="1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2" fillId="2" borderId="1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32" fillId="2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33" fillId="2" borderId="1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33" fillId="0" borderId="1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33" fillId="2" borderId="19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33" fillId="2" borderId="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3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3" fillId="2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23" fillId="2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23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28" fillId="2" borderId="1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28" fillId="2" borderId="19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28" fillId="2" borderId="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34" fillId="2" borderId="1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34" fillId="2" borderId="19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34" fillId="2" borderId="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8" fillId="2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8" fillId="0" borderId="2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8" fillId="2" borderId="2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8" fillId="2" borderId="2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24" fillId="4" borderId="2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28" fillId="2" borderId="2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28" fillId="2" borderId="2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8" fillId="2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4" fillId="4" borderId="2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5" fillId="4" borderId="2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4" fillId="4" borderId="2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24" fillId="4" borderId="2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24" fillId="4" borderId="2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24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4" fillId="2" borderId="2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5" fillId="2" borderId="2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4" fillId="2" borderId="2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24" fillId="2" borderId="2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24" fillId="2" borderId="2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6" fillId="2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37" fillId="2" borderId="3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37" fillId="2" borderId="3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37" fillId="2" borderId="3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24" fillId="2" borderId="3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2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4" borderId="6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9" fillId="4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0" fillId="4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3" fillId="2" borderId="3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3" fillId="2" borderId="3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1" fillId="2" borderId="3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24" fillId="4" borderId="3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25" fillId="2" borderId="3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25" fillId="2" borderId="3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8" fillId="3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3" fillId="2" borderId="1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5" fillId="2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28" fillId="2" borderId="1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4" fillId="2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2" fillId="4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30" fillId="0" borderId="19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3" fillId="2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25" fillId="0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4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5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33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33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33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6" fillId="2" borderId="1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6" fillId="2" borderId="1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7" fillId="2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8" fillId="4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9" fillId="0" borderId="1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49" fillId="2" borderId="1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49" fillId="0" borderId="19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49" fillId="2" borderId="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32" fillId="2" borderId="1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2" fillId="2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2" fillId="2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50" fillId="4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33" fillId="0" borderId="19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32" fillId="2" borderId="1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29" fillId="0" borderId="19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51" fillId="2" borderId="1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2" fillId="2" borderId="1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3" fillId="2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54" fillId="4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55" fillId="0" borderId="1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55" fillId="2" borderId="1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55" fillId="0" borderId="19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55" fillId="2" borderId="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7" fillId="2" borderId="1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8" fillId="4" borderId="1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28" fillId="2" borderId="2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42" fillId="4" borderId="2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8" fillId="6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6" fillId="6" borderId="3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3" fillId="6" borderId="3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7" fillId="6" borderId="3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24" fillId="4" borderId="3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23" fillId="6" borderId="3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23" fillId="6" borderId="4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8" fillId="2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2" borderId="3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58" fillId="2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6" fillId="2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35" fillId="4" borderId="1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44" fillId="0" borderId="1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44" fillId="0" borderId="19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44" fillId="2" borderId="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59" fillId="2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0" fillId="0" borderId="19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60" fillId="2" borderId="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25" fillId="0" borderId="1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25" fillId="2" borderId="1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25" fillId="0" borderId="19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25" fillId="2" borderId="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61" fillId="7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1" fillId="2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62" fillId="2" borderId="1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39" fillId="2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3" fillId="2" borderId="1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3" fillId="2" borderId="1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3" fillId="2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64" fillId="4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65" fillId="0" borderId="1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65" fillId="2" borderId="1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65" fillId="0" borderId="19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65" fillId="2" borderId="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66" fillId="2" borderId="1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7" fillId="2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35" fillId="4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4" fillId="2" borderId="1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56" fillId="2" borderId="1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4" fillId="2" borderId="1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8" fillId="2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8" fillId="2" borderId="1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8" fillId="2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34" fillId="2" borderId="1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4" fillId="2" borderId="1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34" fillId="2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9" fillId="2" borderId="1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9" fillId="2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60" fillId="0" borderId="1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60" fillId="2" borderId="1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70" fillId="2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71" fillId="2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2" fillId="7" borderId="1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3" fillId="2" borderId="1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73" fillId="2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74" fillId="4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75" fillId="0" borderId="1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75" fillId="2" borderId="1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75" fillId="0" borderId="19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75" fillId="2" borderId="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33" fillId="2" borderId="1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76" fillId="2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7" fillId="2" borderId="1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7" fillId="2" borderId="1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7" fillId="2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78" fillId="4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79" fillId="0" borderId="1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79" fillId="2" borderId="1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79" fillId="0" borderId="19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79" fillId="2" borderId="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77" fillId="2" borderId="1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80" fillId="4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81" fillId="2" borderId="1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1" fillId="2" borderId="1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81" fillId="2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82" fillId="0" borderId="1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82" fillId="2" borderId="1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82" fillId="0" borderId="19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82" fillId="2" borderId="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83" fillId="7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5" fillId="2" borderId="18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5" fillId="2" borderId="18" xfId="2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8" fillId="2" borderId="1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8" fillId="2" borderId="1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8" fillId="2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50" fillId="4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6" fillId="2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9" fillId="2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32" fillId="2" borderId="2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5" fillId="2" borderId="2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5" fillId="2" borderId="21" xfId="2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50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33" fillId="2" borderId="2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33" fillId="2" borderId="2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23" fillId="6" borderId="3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4" fillId="6" borderId="3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6" fillId="2" borderId="3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7" fillId="2" borderId="3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7" fillId="2" borderId="3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8" fillId="4" borderId="36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49" fillId="2" borderId="36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49" fillId="2" borderId="37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87" fillId="2" borderId="1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2" fillId="2" borderId="19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78" fillId="2" borderId="1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79" fillId="2" borderId="19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41" fillId="2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9" fillId="2" borderId="19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33" fillId="2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83" fillId="2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59" fillId="2" borderId="4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3" fillId="7" borderId="4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2" fillId="2" borderId="4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83" fillId="2" borderId="3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8" fillId="2" borderId="1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9" fillId="4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90" fillId="2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90" fillId="0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90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4" fillId="2" borderId="1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2" fillId="2" borderId="1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9" fillId="2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91" fillId="2" borderId="1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2" fillId="2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3" fillId="6" borderId="3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32" fillId="2" borderId="3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5" fillId="2" borderId="3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4" fillId="2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3" fillId="2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3" fillId="2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25" fillId="2" borderId="19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1" fillId="2" borderId="1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95" fillId="2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3" fillId="2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95" fillId="2" borderId="19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95" fillId="2" borderId="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24" fillId="4" borderId="1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50" fillId="4" borderId="1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28" fillId="2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95" fillId="2" borderId="1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1" fillId="2" borderId="1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1" fillId="2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5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2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50" fillId="4" borderId="2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32" fillId="2" borderId="2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32" fillId="2" borderId="2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32" fillId="2" borderId="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28" fillId="2" borderId="3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8" fillId="2" borderId="3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2" fillId="4" borderId="3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28" fillId="2" borderId="36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28" fillId="2" borderId="37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1" fillId="2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2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47" fillId="2" borderId="1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47" fillId="2" borderId="19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47" fillId="2" borderId="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6" fillId="2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5" fillId="2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7" fillId="2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47" fillId="2" borderId="1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98" fillId="4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4" fillId="4" borderId="4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5" fillId="4" borderId="3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4" fillId="4" borderId="3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24" fillId="4" borderId="3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24" fillId="4" borderId="4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24" fillId="2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99" fillId="2" borderId="4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23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8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3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24" fillId="4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23" fillId="2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23" fillId="2" borderId="4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99" fillId="8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4" fillId="8" borderId="2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00" fillId="8" borderId="2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24" fillId="4" borderId="2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00" fillId="8" borderId="2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00" fillId="8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00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3" fillId="0" borderId="3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24" fillId="4" borderId="3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23" fillId="2" borderId="3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23" fillId="2" borderId="3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8" fillId="2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4" fillId="4" borderId="1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23" fillId="2" borderId="1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23" fillId="2" borderId="1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17" fillId="2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8" fillId="0" borderId="1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1" fillId="2" borderId="1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2" fillId="2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1" fillId="4" borderId="1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103" fillId="2" borderId="1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103" fillId="2" borderId="1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103" fillId="2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25" fillId="2" borderId="1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4" fillId="2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5" fillId="2" borderId="1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5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4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105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3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0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6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ZR_Obrasci_2005" xfId="20"/>
    <cellStyle name="Excel Built-in Explanatory Text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99CC"/>
      <rgbColor rgb="FFDDD9C3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B7DEE8"/>
      <rgbColor rgb="FF000080"/>
      <rgbColor rgb="FFFF00FF"/>
      <rgbColor rgb="FFFFFF00"/>
      <rgbColor rgb="FF00FFFF"/>
      <rgbColor rgb="FF800080"/>
      <rgbColor rgb="FF800000"/>
      <rgbColor rgb="FF00B050"/>
      <rgbColor rgb="FF0000FF"/>
      <rgbColor rgb="FF00B0F0"/>
      <rgbColor rgb="FFCCFFFF"/>
      <rgbColor rgb="FFD7E4BD"/>
      <rgbColor rgb="FFFFFF99"/>
      <rgbColor rgb="FF99CCFF"/>
      <rgbColor rgb="FFFF99CC"/>
      <rgbColor rgb="FFCC99FF"/>
      <rgbColor rgb="FFFFCC99"/>
      <rgbColor rgb="FF0099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FF00"/>
    <pageSetUpPr fitToPage="false"/>
  </sheetPr>
  <dimension ref="A1:Q596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20" zoomScalePageLayoutView="100" workbookViewId="0">
      <selection pane="topLeft" activeCell="H1" activeCellId="0" sqref="H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6.86"/>
    <col collapsed="false" customWidth="true" hidden="false" outlineLevel="0" max="2" min="2" style="0" width="6.28"/>
    <col collapsed="false" customWidth="true" hidden="false" outlineLevel="0" max="3" min="3" style="0" width="9.71"/>
    <col collapsed="false" customWidth="true" hidden="false" outlineLevel="0" max="4" min="4" style="1" width="44.58"/>
    <col collapsed="false" customWidth="true" hidden="false" outlineLevel="0" max="5" min="5" style="0" width="12.29"/>
    <col collapsed="false" customWidth="true" hidden="false" outlineLevel="0" max="6" min="6" style="0" width="9.42"/>
    <col collapsed="false" customWidth="true" hidden="false" outlineLevel="0" max="7" min="7" style="0" width="9.29"/>
    <col collapsed="false" customWidth="true" hidden="false" outlineLevel="0" max="8" min="8" style="0" width="7"/>
    <col collapsed="false" customWidth="true" hidden="false" outlineLevel="0" max="9" min="9" style="0" width="11.14"/>
    <col collapsed="false" customWidth="true" hidden="false" outlineLevel="0" max="10" min="10" style="0" width="7.57"/>
    <col collapsed="false" customWidth="true" hidden="false" outlineLevel="0" max="11" min="11" style="0" width="10.58"/>
    <col collapsed="false" customWidth="true" hidden="false" outlineLevel="0" max="12" min="12" style="2" width="4.14"/>
    <col collapsed="false" customWidth="true" hidden="false" outlineLevel="0" max="16" min="13" style="3" width="9.14"/>
  </cols>
  <sheetData>
    <row r="1" customFormat="false" ht="17.35" hidden="false" customHeight="false" outlineLevel="0" collapsed="false">
      <c r="A1" s="4"/>
      <c r="B1" s="5" t="s">
        <v>0</v>
      </c>
      <c r="C1" s="6"/>
      <c r="D1" s="6"/>
      <c r="E1" s="7"/>
      <c r="F1" s="7"/>
      <c r="G1" s="7"/>
      <c r="H1" s="8"/>
      <c r="I1" s="8"/>
      <c r="J1" s="8"/>
      <c r="K1" s="8"/>
      <c r="L1" s="9"/>
    </row>
    <row r="2" customFormat="false" ht="15" hidden="false" customHeight="true" outlineLevel="0" collapsed="false">
      <c r="A2" s="10"/>
      <c r="B2" s="11" t="s">
        <v>1</v>
      </c>
      <c r="C2" s="12"/>
      <c r="D2" s="12"/>
      <c r="E2" s="13"/>
      <c r="F2" s="13"/>
      <c r="G2" s="13"/>
      <c r="H2" s="13"/>
      <c r="I2" s="14"/>
      <c r="J2" s="14"/>
      <c r="K2" s="15"/>
      <c r="L2" s="16"/>
    </row>
    <row r="3" customFormat="false" ht="20.25" hidden="false" customHeight="true" outlineLevel="0" collapsed="false">
      <c r="A3" s="10"/>
      <c r="B3" s="17" t="s">
        <v>2</v>
      </c>
      <c r="C3" s="17"/>
      <c r="D3" s="17"/>
      <c r="E3" s="17"/>
      <c r="F3" s="17"/>
      <c r="G3" s="17"/>
      <c r="H3" s="17"/>
      <c r="I3" s="17"/>
      <c r="J3" s="17"/>
      <c r="K3" s="17"/>
      <c r="L3" s="17"/>
    </row>
    <row r="4" customFormat="false" ht="18" hidden="false" customHeight="false" outlineLevel="0" collapsed="false">
      <c r="A4" s="10"/>
      <c r="B4" s="18" t="s">
        <v>3</v>
      </c>
      <c r="C4" s="18"/>
      <c r="D4" s="18"/>
      <c r="E4" s="18"/>
      <c r="F4" s="18"/>
      <c r="G4" s="18"/>
      <c r="H4" s="18"/>
      <c r="I4" s="18"/>
      <c r="J4" s="18"/>
      <c r="K4" s="18"/>
      <c r="L4" s="18"/>
    </row>
    <row r="5" customFormat="false" ht="9" hidden="false" customHeight="true" outlineLevel="0" collapsed="false">
      <c r="A5" s="19"/>
      <c r="B5" s="19"/>
      <c r="C5" s="19"/>
      <c r="D5" s="19"/>
      <c r="E5" s="19"/>
      <c r="F5" s="19"/>
      <c r="G5" s="19"/>
      <c r="H5" s="19"/>
      <c r="I5" s="19"/>
      <c r="J5" s="20"/>
      <c r="K5" s="21"/>
      <c r="L5" s="22"/>
    </row>
    <row r="6" customFormat="false" ht="24.6" hidden="false" customHeight="true" outlineLevel="0" collapsed="false">
      <c r="A6" s="23"/>
      <c r="B6" s="24" t="s">
        <v>4</v>
      </c>
      <c r="C6" s="25"/>
      <c r="D6" s="25"/>
      <c r="E6" s="26"/>
      <c r="F6" s="27"/>
      <c r="G6" s="27"/>
      <c r="H6" s="28"/>
      <c r="I6" s="28"/>
      <c r="J6" s="29" t="s">
        <v>5</v>
      </c>
      <c r="K6" s="29"/>
      <c r="L6" s="30"/>
    </row>
    <row r="7" s="41" customFormat="true" ht="15.75" hidden="false" customHeight="true" outlineLevel="0" collapsed="false">
      <c r="A7" s="31" t="s">
        <v>6</v>
      </c>
      <c r="B7" s="32" t="s">
        <v>7</v>
      </c>
      <c r="C7" s="33" t="s">
        <v>8</v>
      </c>
      <c r="D7" s="34" t="s">
        <v>9</v>
      </c>
      <c r="E7" s="35" t="s">
        <v>10</v>
      </c>
      <c r="F7" s="36" t="s">
        <v>11</v>
      </c>
      <c r="G7" s="36"/>
      <c r="H7" s="36"/>
      <c r="I7" s="36"/>
      <c r="J7" s="37" t="s">
        <v>12</v>
      </c>
      <c r="K7" s="38" t="s">
        <v>13</v>
      </c>
      <c r="L7" s="39"/>
      <c r="M7" s="40"/>
      <c r="N7" s="40"/>
      <c r="O7" s="40"/>
      <c r="P7" s="40"/>
    </row>
    <row r="8" s="41" customFormat="true" ht="25.15" hidden="false" customHeight="true" outlineLevel="0" collapsed="false">
      <c r="A8" s="31"/>
      <c r="B8" s="32"/>
      <c r="C8" s="33"/>
      <c r="D8" s="42"/>
      <c r="E8" s="35"/>
      <c r="F8" s="43" t="s">
        <v>14</v>
      </c>
      <c r="G8" s="43" t="s">
        <v>15</v>
      </c>
      <c r="H8" s="44" t="s">
        <v>16</v>
      </c>
      <c r="I8" s="45" t="s">
        <v>17</v>
      </c>
      <c r="J8" s="37"/>
      <c r="K8" s="38"/>
      <c r="L8" s="39"/>
      <c r="M8" s="40"/>
      <c r="N8" s="40"/>
      <c r="O8" s="40"/>
      <c r="P8" s="40"/>
    </row>
    <row r="9" customFormat="false" ht="12" hidden="false" customHeight="true" outlineLevel="0" collapsed="false">
      <c r="A9" s="46" t="n">
        <v>0</v>
      </c>
      <c r="B9" s="47" t="n">
        <v>1</v>
      </c>
      <c r="C9" s="48" t="n">
        <v>2</v>
      </c>
      <c r="D9" s="48" t="n">
        <v>3</v>
      </c>
      <c r="E9" s="48" t="n">
        <v>4</v>
      </c>
      <c r="F9" s="48" t="n">
        <v>5</v>
      </c>
      <c r="G9" s="48" t="n">
        <v>6</v>
      </c>
      <c r="H9" s="48" t="n">
        <v>7</v>
      </c>
      <c r="I9" s="48" t="n">
        <v>8</v>
      </c>
      <c r="J9" s="48" t="n">
        <v>9</v>
      </c>
      <c r="K9" s="49" t="n">
        <v>10</v>
      </c>
      <c r="L9" s="50"/>
    </row>
    <row r="10" customFormat="false" ht="30" hidden="false" customHeight="true" outlineLevel="0" collapsed="false">
      <c r="A10" s="51" t="n">
        <v>1</v>
      </c>
      <c r="B10" s="52" t="n">
        <v>5001</v>
      </c>
      <c r="C10" s="53"/>
      <c r="D10" s="54" t="s">
        <v>18</v>
      </c>
      <c r="E10" s="55" t="n">
        <f aca="false">SUM(F10:K10)</f>
        <v>2700980</v>
      </c>
      <c r="F10" s="56" t="n">
        <f aca="false">F11+F115</f>
        <v>2000</v>
      </c>
      <c r="G10" s="56" t="n">
        <f aca="false">G11+G115</f>
        <v>37788</v>
      </c>
      <c r="H10" s="56" t="n">
        <f aca="false">H11+H115</f>
        <v>900</v>
      </c>
      <c r="I10" s="56" t="n">
        <f aca="false">I11+I115</f>
        <v>2489386</v>
      </c>
      <c r="J10" s="56" t="n">
        <f aca="false">J11+J115</f>
        <v>1800</v>
      </c>
      <c r="K10" s="57" t="n">
        <f aca="false">K11+K115</f>
        <v>169106</v>
      </c>
      <c r="L10" s="58"/>
    </row>
    <row r="11" customFormat="false" ht="30" hidden="false" customHeight="true" outlineLevel="0" collapsed="false">
      <c r="A11" s="59" t="n">
        <f aca="false">A10+1</f>
        <v>2</v>
      </c>
      <c r="B11" s="60" t="n">
        <v>5002</v>
      </c>
      <c r="C11" s="61" t="n">
        <v>700000</v>
      </c>
      <c r="D11" s="62" t="s">
        <v>19</v>
      </c>
      <c r="E11" s="63" t="n">
        <f aca="false">SUM(F11:K11)</f>
        <v>2700980</v>
      </c>
      <c r="F11" s="64" t="n">
        <f aca="false">F12+F56+F66+F78+F103+F108+F112</f>
        <v>2000</v>
      </c>
      <c r="G11" s="64" t="n">
        <f aca="false">G12+G56+G66+G78+G103+G108+G112</f>
        <v>37788</v>
      </c>
      <c r="H11" s="64" t="n">
        <f aca="false">H12+H56+H66+H78+H103+H108+H112</f>
        <v>900</v>
      </c>
      <c r="I11" s="64" t="n">
        <f aca="false">I12+I56+I66+I78+I103+I108+I112</f>
        <v>2489386</v>
      </c>
      <c r="J11" s="64" t="n">
        <f aca="false">J12+J56+J66+J78+J103+J108+J112</f>
        <v>1800</v>
      </c>
      <c r="K11" s="65" t="n">
        <f aca="false">K12+K56+K66+K78+K103+K108+K112</f>
        <v>169106</v>
      </c>
      <c r="L11" s="58"/>
    </row>
    <row r="12" customFormat="false" ht="30" hidden="true" customHeight="true" outlineLevel="0" collapsed="false">
      <c r="A12" s="59" t="n">
        <f aca="false">A11+1</f>
        <v>3</v>
      </c>
      <c r="B12" s="66" t="s">
        <v>20</v>
      </c>
      <c r="C12" s="61" t="n">
        <v>710000</v>
      </c>
      <c r="D12" s="62" t="s">
        <v>21</v>
      </c>
      <c r="E12" s="63" t="n">
        <f aca="false">SUM(F12:K12)</f>
        <v>0</v>
      </c>
      <c r="F12" s="64" t="n">
        <f aca="false">F13+F17+F19+F26+F32+F39+F42+F49</f>
        <v>0</v>
      </c>
      <c r="G12" s="64" t="n">
        <f aca="false">G13+G17+G19+G26+G32+G39+G42+G49</f>
        <v>0</v>
      </c>
      <c r="H12" s="64" t="n">
        <f aca="false">H13+H17+H19+H26+H32+H39+H42+H49</f>
        <v>0</v>
      </c>
      <c r="I12" s="64" t="n">
        <f aca="false">I13+I17+I19+I26+I32+I39+I42+I49</f>
        <v>0</v>
      </c>
      <c r="J12" s="64" t="n">
        <f aca="false">J13+J17+J19+J26+J32+J39+J42+J49</f>
        <v>0</v>
      </c>
      <c r="K12" s="65" t="n">
        <f aca="false">K13+K17+K19+K26+K32+K39+K42+K49</f>
        <v>0</v>
      </c>
      <c r="L12" s="58"/>
    </row>
    <row r="13" customFormat="false" ht="30" hidden="true" customHeight="true" outlineLevel="0" collapsed="false">
      <c r="A13" s="59" t="n">
        <f aca="false">A12+1</f>
        <v>4</v>
      </c>
      <c r="B13" s="67" t="s">
        <v>22</v>
      </c>
      <c r="C13" s="61" t="n">
        <v>711000</v>
      </c>
      <c r="D13" s="62" t="s">
        <v>23</v>
      </c>
      <c r="E13" s="63" t="n">
        <f aca="false">SUM(F13:K13)</f>
        <v>0</v>
      </c>
      <c r="F13" s="64" t="n">
        <f aca="false">SUM(F14:F16)</f>
        <v>0</v>
      </c>
      <c r="G13" s="64" t="n">
        <f aca="false">SUM(G14:G16)</f>
        <v>0</v>
      </c>
      <c r="H13" s="64" t="n">
        <f aca="false">SUM(H14:H16)</f>
        <v>0</v>
      </c>
      <c r="I13" s="64" t="n">
        <f aca="false">SUM(I14:I16)</f>
        <v>0</v>
      </c>
      <c r="J13" s="64" t="n">
        <f aca="false">SUM(J14:J16)</f>
        <v>0</v>
      </c>
      <c r="K13" s="65" t="n">
        <f aca="false">SUM(K14:K16)</f>
        <v>0</v>
      </c>
      <c r="L13" s="58"/>
    </row>
    <row r="14" customFormat="false" ht="30" hidden="true" customHeight="true" outlineLevel="0" collapsed="false">
      <c r="A14" s="59" t="n">
        <f aca="false">A13+1</f>
        <v>5</v>
      </c>
      <c r="B14" s="68" t="s">
        <v>24</v>
      </c>
      <c r="C14" s="69" t="n">
        <v>711100</v>
      </c>
      <c r="D14" s="70" t="s">
        <v>25</v>
      </c>
      <c r="E14" s="63"/>
      <c r="F14" s="71"/>
      <c r="G14" s="71"/>
      <c r="H14" s="71"/>
      <c r="I14" s="71"/>
      <c r="J14" s="71"/>
      <c r="K14" s="72"/>
      <c r="L14" s="73"/>
    </row>
    <row r="15" customFormat="false" ht="30" hidden="true" customHeight="true" outlineLevel="0" collapsed="false">
      <c r="A15" s="59" t="n">
        <f aca="false">A14+1</f>
        <v>6</v>
      </c>
      <c r="B15" s="68" t="s">
        <v>26</v>
      </c>
      <c r="C15" s="69" t="n">
        <v>711200</v>
      </c>
      <c r="D15" s="70" t="s">
        <v>27</v>
      </c>
      <c r="E15" s="63"/>
      <c r="F15" s="71"/>
      <c r="G15" s="71"/>
      <c r="H15" s="71"/>
      <c r="I15" s="71"/>
      <c r="J15" s="71"/>
      <c r="K15" s="72"/>
      <c r="L15" s="73"/>
    </row>
    <row r="16" customFormat="false" ht="30" hidden="true" customHeight="true" outlineLevel="0" collapsed="false">
      <c r="A16" s="59" t="n">
        <f aca="false">A15+1</f>
        <v>7</v>
      </c>
      <c r="B16" s="68" t="s">
        <v>28</v>
      </c>
      <c r="C16" s="69" t="n">
        <v>711300</v>
      </c>
      <c r="D16" s="70" t="s">
        <v>29</v>
      </c>
      <c r="E16" s="63"/>
      <c r="F16" s="71"/>
      <c r="G16" s="71"/>
      <c r="H16" s="71"/>
      <c r="I16" s="71"/>
      <c r="J16" s="71"/>
      <c r="K16" s="72"/>
      <c r="L16" s="73"/>
    </row>
    <row r="17" customFormat="false" ht="30" hidden="true" customHeight="true" outlineLevel="0" collapsed="false">
      <c r="A17" s="59" t="n">
        <f aca="false">A16+1</f>
        <v>8</v>
      </c>
      <c r="B17" s="74" t="s">
        <v>30</v>
      </c>
      <c r="C17" s="61" t="n">
        <v>712000</v>
      </c>
      <c r="D17" s="62" t="s">
        <v>31</v>
      </c>
      <c r="E17" s="63" t="n">
        <f aca="false">SUM(F17:K17)</f>
        <v>0</v>
      </c>
      <c r="F17" s="64" t="n">
        <f aca="false">F18</f>
        <v>0</v>
      </c>
      <c r="G17" s="64" t="n">
        <f aca="false">G18</f>
        <v>0</v>
      </c>
      <c r="H17" s="64" t="n">
        <f aca="false">H18</f>
        <v>0</v>
      </c>
      <c r="I17" s="64" t="n">
        <f aca="false">I18</f>
        <v>0</v>
      </c>
      <c r="J17" s="64" t="n">
        <f aca="false">J18</f>
        <v>0</v>
      </c>
      <c r="K17" s="65" t="n">
        <f aca="false">K18</f>
        <v>0</v>
      </c>
      <c r="L17" s="58"/>
    </row>
    <row r="18" customFormat="false" ht="30" hidden="true" customHeight="true" outlineLevel="0" collapsed="false">
      <c r="A18" s="59" t="n">
        <f aca="false">A17+1</f>
        <v>9</v>
      </c>
      <c r="B18" s="68" t="s">
        <v>32</v>
      </c>
      <c r="C18" s="69" t="n">
        <v>712100</v>
      </c>
      <c r="D18" s="70" t="s">
        <v>33</v>
      </c>
      <c r="E18" s="63" t="n">
        <f aca="false">SUM(F18:K18)</f>
        <v>0</v>
      </c>
      <c r="F18" s="71"/>
      <c r="G18" s="71"/>
      <c r="H18" s="71"/>
      <c r="I18" s="71"/>
      <c r="J18" s="71"/>
      <c r="K18" s="72"/>
      <c r="L18" s="73"/>
    </row>
    <row r="19" customFormat="false" ht="30" hidden="true" customHeight="true" outlineLevel="0" collapsed="false">
      <c r="A19" s="59" t="n">
        <f aca="false">A18+1</f>
        <v>10</v>
      </c>
      <c r="B19" s="74" t="s">
        <v>34</v>
      </c>
      <c r="C19" s="61" t="n">
        <v>713000</v>
      </c>
      <c r="D19" s="62" t="s">
        <v>35</v>
      </c>
      <c r="E19" s="63" t="n">
        <f aca="false">SUM(F19:K19)</f>
        <v>0</v>
      </c>
      <c r="F19" s="64" t="n">
        <f aca="false">SUM(F20:F25)</f>
        <v>0</v>
      </c>
      <c r="G19" s="64" t="n">
        <f aca="false">SUM(G20:G25)</f>
        <v>0</v>
      </c>
      <c r="H19" s="64" t="n">
        <f aca="false">SUM(H20:H25)</f>
        <v>0</v>
      </c>
      <c r="I19" s="64" t="n">
        <f aca="false">SUM(I20:I25)</f>
        <v>0</v>
      </c>
      <c r="J19" s="64" t="n">
        <f aca="false">SUM(J20:J25)</f>
        <v>0</v>
      </c>
      <c r="K19" s="65" t="n">
        <f aca="false">SUM(K20:K25)</f>
        <v>0</v>
      </c>
      <c r="L19" s="58"/>
    </row>
    <row r="20" customFormat="false" ht="30" hidden="true" customHeight="true" outlineLevel="0" collapsed="false">
      <c r="A20" s="59" t="n">
        <f aca="false">A19+1</f>
        <v>11</v>
      </c>
      <c r="B20" s="68" t="s">
        <v>36</v>
      </c>
      <c r="C20" s="69" t="n">
        <v>713100</v>
      </c>
      <c r="D20" s="70" t="s">
        <v>37</v>
      </c>
      <c r="E20" s="63"/>
      <c r="F20" s="71"/>
      <c r="G20" s="71"/>
      <c r="H20" s="71"/>
      <c r="I20" s="71"/>
      <c r="J20" s="71"/>
      <c r="K20" s="72"/>
      <c r="L20" s="73"/>
    </row>
    <row r="21" customFormat="false" ht="30" hidden="true" customHeight="true" outlineLevel="0" collapsed="false">
      <c r="A21" s="59" t="n">
        <f aca="false">A20+1</f>
        <v>12</v>
      </c>
      <c r="B21" s="68" t="s">
        <v>38</v>
      </c>
      <c r="C21" s="69" t="n">
        <v>713200</v>
      </c>
      <c r="D21" s="70" t="s">
        <v>39</v>
      </c>
      <c r="E21" s="63"/>
      <c r="F21" s="71"/>
      <c r="G21" s="71"/>
      <c r="H21" s="71"/>
      <c r="I21" s="71"/>
      <c r="J21" s="71"/>
      <c r="K21" s="72"/>
      <c r="L21" s="73"/>
    </row>
    <row r="22" customFormat="false" ht="30" hidden="true" customHeight="true" outlineLevel="0" collapsed="false">
      <c r="A22" s="59" t="n">
        <f aca="false">A21+1</f>
        <v>13</v>
      </c>
      <c r="B22" s="68" t="s">
        <v>40</v>
      </c>
      <c r="C22" s="69" t="n">
        <v>713300</v>
      </c>
      <c r="D22" s="70" t="s">
        <v>41</v>
      </c>
      <c r="E22" s="63"/>
      <c r="F22" s="71"/>
      <c r="G22" s="71"/>
      <c r="H22" s="71"/>
      <c r="I22" s="71"/>
      <c r="J22" s="71"/>
      <c r="K22" s="72"/>
      <c r="L22" s="73"/>
    </row>
    <row r="23" customFormat="false" ht="30" hidden="true" customHeight="true" outlineLevel="0" collapsed="false">
      <c r="A23" s="59" t="n">
        <f aca="false">A22+1</f>
        <v>14</v>
      </c>
      <c r="B23" s="68" t="n">
        <v>5014</v>
      </c>
      <c r="C23" s="69" t="n">
        <v>713400</v>
      </c>
      <c r="D23" s="70" t="s">
        <v>42</v>
      </c>
      <c r="E23" s="63"/>
      <c r="F23" s="71"/>
      <c r="G23" s="71"/>
      <c r="H23" s="71"/>
      <c r="I23" s="71"/>
      <c r="J23" s="71"/>
      <c r="K23" s="72"/>
      <c r="L23" s="73"/>
    </row>
    <row r="24" customFormat="false" ht="30" hidden="true" customHeight="true" outlineLevel="0" collapsed="false">
      <c r="A24" s="59" t="n">
        <f aca="false">A23+1</f>
        <v>15</v>
      </c>
      <c r="B24" s="68" t="s">
        <v>43</v>
      </c>
      <c r="C24" s="69" t="n">
        <v>713500</v>
      </c>
      <c r="D24" s="70" t="s">
        <v>44</v>
      </c>
      <c r="E24" s="63"/>
      <c r="F24" s="71"/>
      <c r="G24" s="71"/>
      <c r="H24" s="71"/>
      <c r="I24" s="71"/>
      <c r="J24" s="71"/>
      <c r="K24" s="72"/>
      <c r="L24" s="73"/>
    </row>
    <row r="25" customFormat="false" ht="30" hidden="true" customHeight="true" outlineLevel="0" collapsed="false">
      <c r="A25" s="59" t="n">
        <f aca="false">A24+1</f>
        <v>16</v>
      </c>
      <c r="B25" s="68" t="s">
        <v>45</v>
      </c>
      <c r="C25" s="69" t="n">
        <v>713600</v>
      </c>
      <c r="D25" s="70" t="s">
        <v>46</v>
      </c>
      <c r="E25" s="63"/>
      <c r="F25" s="75"/>
      <c r="G25" s="75"/>
      <c r="H25" s="75"/>
      <c r="I25" s="75"/>
      <c r="J25" s="75"/>
      <c r="K25" s="76"/>
      <c r="L25" s="77"/>
    </row>
    <row r="26" customFormat="false" ht="30" hidden="true" customHeight="true" outlineLevel="0" collapsed="false">
      <c r="A26" s="59" t="n">
        <f aca="false">A25+1</f>
        <v>17</v>
      </c>
      <c r="B26" s="74" t="s">
        <v>47</v>
      </c>
      <c r="C26" s="61" t="n">
        <v>714000</v>
      </c>
      <c r="D26" s="62" t="s">
        <v>48</v>
      </c>
      <c r="E26" s="63" t="n">
        <f aca="false">SUM(F26:K26)</f>
        <v>0</v>
      </c>
      <c r="F26" s="64" t="n">
        <f aca="false">SUM(F27:F31)</f>
        <v>0</v>
      </c>
      <c r="G26" s="64" t="n">
        <f aca="false">SUM(G27:G31)</f>
        <v>0</v>
      </c>
      <c r="H26" s="64" t="n">
        <f aca="false">SUM(H27:H31)</f>
        <v>0</v>
      </c>
      <c r="I26" s="64" t="n">
        <f aca="false">SUM(I27:I31)</f>
        <v>0</v>
      </c>
      <c r="J26" s="64" t="n">
        <f aca="false">SUM(J27:J31)</f>
        <v>0</v>
      </c>
      <c r="K26" s="65" t="n">
        <f aca="false">SUM(K27:K31)</f>
        <v>0</v>
      </c>
      <c r="L26" s="58"/>
    </row>
    <row r="27" customFormat="false" ht="30" hidden="true" customHeight="true" outlineLevel="0" collapsed="false">
      <c r="A27" s="59" t="n">
        <f aca="false">A26+1</f>
        <v>18</v>
      </c>
      <c r="B27" s="68" t="s">
        <v>49</v>
      </c>
      <c r="C27" s="69" t="n">
        <v>714100</v>
      </c>
      <c r="D27" s="70" t="s">
        <v>50</v>
      </c>
      <c r="E27" s="63"/>
      <c r="F27" s="71"/>
      <c r="G27" s="71"/>
      <c r="H27" s="71"/>
      <c r="I27" s="71"/>
      <c r="J27" s="71"/>
      <c r="K27" s="72"/>
      <c r="L27" s="73"/>
    </row>
    <row r="28" customFormat="false" ht="30" hidden="true" customHeight="true" outlineLevel="0" collapsed="false">
      <c r="A28" s="59" t="n">
        <f aca="false">A27+1</f>
        <v>19</v>
      </c>
      <c r="B28" s="68" t="s">
        <v>51</v>
      </c>
      <c r="C28" s="69" t="n">
        <v>714300</v>
      </c>
      <c r="D28" s="70" t="s">
        <v>52</v>
      </c>
      <c r="E28" s="63"/>
      <c r="F28" s="71"/>
      <c r="G28" s="71"/>
      <c r="H28" s="71"/>
      <c r="I28" s="71"/>
      <c r="J28" s="71"/>
      <c r="K28" s="72"/>
      <c r="L28" s="73"/>
    </row>
    <row r="29" customFormat="false" ht="30" hidden="true" customHeight="true" outlineLevel="0" collapsed="false">
      <c r="A29" s="59" t="n">
        <f aca="false">A28+1</f>
        <v>20</v>
      </c>
      <c r="B29" s="68" t="s">
        <v>53</v>
      </c>
      <c r="C29" s="69" t="n">
        <v>714400</v>
      </c>
      <c r="D29" s="70" t="s">
        <v>54</v>
      </c>
      <c r="E29" s="63"/>
      <c r="F29" s="71"/>
      <c r="G29" s="71"/>
      <c r="H29" s="71"/>
      <c r="I29" s="71"/>
      <c r="J29" s="71"/>
      <c r="K29" s="72"/>
      <c r="L29" s="73"/>
    </row>
    <row r="30" customFormat="false" ht="30" hidden="true" customHeight="true" outlineLevel="0" collapsed="false">
      <c r="A30" s="59" t="n">
        <f aca="false">A29+1</f>
        <v>21</v>
      </c>
      <c r="B30" s="68" t="s">
        <v>55</v>
      </c>
      <c r="C30" s="69" t="n">
        <v>714500</v>
      </c>
      <c r="D30" s="70" t="s">
        <v>56</v>
      </c>
      <c r="E30" s="63"/>
      <c r="F30" s="71"/>
      <c r="G30" s="71"/>
      <c r="H30" s="71"/>
      <c r="I30" s="71"/>
      <c r="J30" s="71"/>
      <c r="K30" s="72"/>
      <c r="L30" s="73"/>
    </row>
    <row r="31" customFormat="false" ht="30" hidden="true" customHeight="true" outlineLevel="0" collapsed="false">
      <c r="A31" s="59" t="n">
        <f aca="false">A30+1</f>
        <v>22</v>
      </c>
      <c r="B31" s="68" t="s">
        <v>57</v>
      </c>
      <c r="C31" s="69" t="n">
        <v>714600</v>
      </c>
      <c r="D31" s="70" t="s">
        <v>58</v>
      </c>
      <c r="E31" s="63"/>
      <c r="F31" s="71"/>
      <c r="G31" s="71"/>
      <c r="H31" s="71"/>
      <c r="I31" s="71"/>
      <c r="J31" s="71"/>
      <c r="K31" s="72"/>
      <c r="L31" s="73"/>
    </row>
    <row r="32" customFormat="false" ht="30" hidden="true" customHeight="true" outlineLevel="0" collapsed="false">
      <c r="A32" s="59" t="n">
        <f aca="false">A31+1</f>
        <v>23</v>
      </c>
      <c r="B32" s="74" t="s">
        <v>59</v>
      </c>
      <c r="C32" s="61" t="n">
        <v>715000</v>
      </c>
      <c r="D32" s="62" t="s">
        <v>60</v>
      </c>
      <c r="E32" s="63" t="n">
        <f aca="false">SUM(F32:K32)</f>
        <v>0</v>
      </c>
      <c r="F32" s="64" t="n">
        <f aca="false">SUM(F33:F38)</f>
        <v>0</v>
      </c>
      <c r="G32" s="64" t="n">
        <f aca="false">SUM(G33:G38)</f>
        <v>0</v>
      </c>
      <c r="H32" s="64" t="n">
        <f aca="false">SUM(H33:H38)</f>
        <v>0</v>
      </c>
      <c r="I32" s="64" t="n">
        <f aca="false">SUM(I33:I38)</f>
        <v>0</v>
      </c>
      <c r="J32" s="64" t="n">
        <f aca="false">SUM(J33:J38)</f>
        <v>0</v>
      </c>
      <c r="K32" s="65" t="n">
        <f aca="false">SUM(K33:K38)</f>
        <v>0</v>
      </c>
      <c r="L32" s="58"/>
    </row>
    <row r="33" customFormat="false" ht="30" hidden="true" customHeight="true" outlineLevel="0" collapsed="false">
      <c r="A33" s="59" t="n">
        <f aca="false">A32+1</f>
        <v>24</v>
      </c>
      <c r="B33" s="68" t="s">
        <v>61</v>
      </c>
      <c r="C33" s="69" t="n">
        <v>715100</v>
      </c>
      <c r="D33" s="70" t="s">
        <v>62</v>
      </c>
      <c r="E33" s="63"/>
      <c r="F33" s="71"/>
      <c r="G33" s="71"/>
      <c r="H33" s="71"/>
      <c r="I33" s="71"/>
      <c r="J33" s="71"/>
      <c r="K33" s="72"/>
      <c r="L33" s="73"/>
    </row>
    <row r="34" customFormat="false" ht="30" hidden="true" customHeight="true" outlineLevel="0" collapsed="false">
      <c r="A34" s="59" t="n">
        <f aca="false">A33+1</f>
        <v>25</v>
      </c>
      <c r="B34" s="68" t="s">
        <v>63</v>
      </c>
      <c r="C34" s="69" t="n">
        <v>715200</v>
      </c>
      <c r="D34" s="70" t="s">
        <v>64</v>
      </c>
      <c r="E34" s="63"/>
      <c r="F34" s="71"/>
      <c r="G34" s="71"/>
      <c r="H34" s="71"/>
      <c r="I34" s="71"/>
      <c r="J34" s="71"/>
      <c r="K34" s="72"/>
      <c r="L34" s="73"/>
    </row>
    <row r="35" customFormat="false" ht="30" hidden="true" customHeight="true" outlineLevel="0" collapsed="false">
      <c r="A35" s="59" t="n">
        <f aca="false">A34+1</f>
        <v>26</v>
      </c>
      <c r="B35" s="68" t="s">
        <v>65</v>
      </c>
      <c r="C35" s="69" t="n">
        <v>715300</v>
      </c>
      <c r="D35" s="70" t="s">
        <v>66</v>
      </c>
      <c r="E35" s="63"/>
      <c r="F35" s="71"/>
      <c r="G35" s="71"/>
      <c r="H35" s="71"/>
      <c r="I35" s="71"/>
      <c r="J35" s="71"/>
      <c r="K35" s="72"/>
      <c r="L35" s="73"/>
    </row>
    <row r="36" customFormat="false" ht="30" hidden="true" customHeight="true" outlineLevel="0" collapsed="false">
      <c r="A36" s="59" t="n">
        <f aca="false">A35+1</f>
        <v>27</v>
      </c>
      <c r="B36" s="68" t="s">
        <v>67</v>
      </c>
      <c r="C36" s="69" t="n">
        <v>715400</v>
      </c>
      <c r="D36" s="70" t="s">
        <v>68</v>
      </c>
      <c r="E36" s="63"/>
      <c r="F36" s="71"/>
      <c r="G36" s="71"/>
      <c r="H36" s="71"/>
      <c r="I36" s="71"/>
      <c r="J36" s="71"/>
      <c r="K36" s="72"/>
      <c r="L36" s="73"/>
    </row>
    <row r="37" customFormat="false" ht="30" hidden="true" customHeight="true" outlineLevel="0" collapsed="false">
      <c r="A37" s="59" t="n">
        <f aca="false">A36+1</f>
        <v>28</v>
      </c>
      <c r="B37" s="68" t="s">
        <v>69</v>
      </c>
      <c r="C37" s="69" t="n">
        <v>715500</v>
      </c>
      <c r="D37" s="70" t="s">
        <v>70</v>
      </c>
      <c r="E37" s="63"/>
      <c r="F37" s="71"/>
      <c r="G37" s="71"/>
      <c r="H37" s="71"/>
      <c r="I37" s="71"/>
      <c r="J37" s="71"/>
      <c r="K37" s="72"/>
      <c r="L37" s="73"/>
    </row>
    <row r="38" customFormat="false" ht="30" hidden="true" customHeight="true" outlineLevel="0" collapsed="false">
      <c r="A38" s="59" t="n">
        <f aca="false">A37+1</f>
        <v>29</v>
      </c>
      <c r="B38" s="68" t="s">
        <v>71</v>
      </c>
      <c r="C38" s="69" t="n">
        <v>715600</v>
      </c>
      <c r="D38" s="70" t="s">
        <v>72</v>
      </c>
      <c r="E38" s="63"/>
      <c r="F38" s="71"/>
      <c r="G38" s="71"/>
      <c r="H38" s="71"/>
      <c r="I38" s="71"/>
      <c r="J38" s="71"/>
      <c r="K38" s="72"/>
      <c r="L38" s="73"/>
    </row>
    <row r="39" customFormat="false" ht="30" hidden="true" customHeight="true" outlineLevel="0" collapsed="false">
      <c r="A39" s="59" t="n">
        <f aca="false">A38+1</f>
        <v>30</v>
      </c>
      <c r="B39" s="74" t="s">
        <v>73</v>
      </c>
      <c r="C39" s="61" t="n">
        <v>716000</v>
      </c>
      <c r="D39" s="62" t="s">
        <v>74</v>
      </c>
      <c r="E39" s="63" t="n">
        <f aca="false">SUM(F39:K39)</f>
        <v>0</v>
      </c>
      <c r="F39" s="64" t="n">
        <f aca="false">F40+F41</f>
        <v>0</v>
      </c>
      <c r="G39" s="64" t="n">
        <f aca="false">G40+G41</f>
        <v>0</v>
      </c>
      <c r="H39" s="64" t="n">
        <f aca="false">H40+H41</f>
        <v>0</v>
      </c>
      <c r="I39" s="64" t="n">
        <f aca="false">I40+I41</f>
        <v>0</v>
      </c>
      <c r="J39" s="64" t="n">
        <f aca="false">J40+J41</f>
        <v>0</v>
      </c>
      <c r="K39" s="65" t="n">
        <f aca="false">K40+K41</f>
        <v>0</v>
      </c>
      <c r="L39" s="58"/>
    </row>
    <row r="40" customFormat="false" ht="30" hidden="true" customHeight="true" outlineLevel="0" collapsed="false">
      <c r="A40" s="59" t="n">
        <f aca="false">A39+1</f>
        <v>31</v>
      </c>
      <c r="B40" s="68" t="s">
        <v>75</v>
      </c>
      <c r="C40" s="69" t="n">
        <v>716100</v>
      </c>
      <c r="D40" s="70" t="s">
        <v>76</v>
      </c>
      <c r="E40" s="63"/>
      <c r="F40" s="71"/>
      <c r="G40" s="71"/>
      <c r="H40" s="71"/>
      <c r="I40" s="71"/>
      <c r="J40" s="71"/>
      <c r="K40" s="72"/>
      <c r="L40" s="73"/>
    </row>
    <row r="41" customFormat="false" ht="30" hidden="true" customHeight="true" outlineLevel="0" collapsed="false">
      <c r="A41" s="59" t="n">
        <f aca="false">A40+1</f>
        <v>32</v>
      </c>
      <c r="B41" s="68" t="s">
        <v>77</v>
      </c>
      <c r="C41" s="69" t="n">
        <v>716200</v>
      </c>
      <c r="D41" s="70" t="s">
        <v>78</v>
      </c>
      <c r="E41" s="63"/>
      <c r="F41" s="71"/>
      <c r="G41" s="71"/>
      <c r="H41" s="71"/>
      <c r="I41" s="71"/>
      <c r="J41" s="71"/>
      <c r="K41" s="72"/>
      <c r="L41" s="73"/>
    </row>
    <row r="42" customFormat="false" ht="30" hidden="true" customHeight="true" outlineLevel="0" collapsed="false">
      <c r="A42" s="59" t="n">
        <f aca="false">A41+1</f>
        <v>33</v>
      </c>
      <c r="B42" s="74" t="s">
        <v>79</v>
      </c>
      <c r="C42" s="61" t="n">
        <v>717000</v>
      </c>
      <c r="D42" s="62" t="s">
        <v>80</v>
      </c>
      <c r="E42" s="63" t="n">
        <f aca="false">SUM(F42:K42)</f>
        <v>0</v>
      </c>
      <c r="F42" s="64" t="n">
        <f aca="false">SUM(F43:F48)</f>
        <v>0</v>
      </c>
      <c r="G42" s="64" t="n">
        <f aca="false">SUM(G43:G48)</f>
        <v>0</v>
      </c>
      <c r="H42" s="64" t="n">
        <f aca="false">SUM(H43:H48)</f>
        <v>0</v>
      </c>
      <c r="I42" s="64" t="n">
        <f aca="false">SUM(I43:I48)</f>
        <v>0</v>
      </c>
      <c r="J42" s="64" t="n">
        <f aca="false">SUM(J43:J48)</f>
        <v>0</v>
      </c>
      <c r="K42" s="65" t="n">
        <f aca="false">SUM(K43:K48)</f>
        <v>0</v>
      </c>
      <c r="L42" s="58"/>
    </row>
    <row r="43" customFormat="false" ht="30" hidden="true" customHeight="true" outlineLevel="0" collapsed="false">
      <c r="A43" s="59" t="n">
        <f aca="false">A42+1</f>
        <v>34</v>
      </c>
      <c r="B43" s="68" t="s">
        <v>81</v>
      </c>
      <c r="C43" s="69" t="n">
        <v>717100</v>
      </c>
      <c r="D43" s="70" t="s">
        <v>82</v>
      </c>
      <c r="E43" s="63"/>
      <c r="F43" s="71"/>
      <c r="G43" s="71"/>
      <c r="H43" s="71"/>
      <c r="I43" s="71"/>
      <c r="J43" s="71"/>
      <c r="K43" s="72"/>
      <c r="L43" s="73"/>
    </row>
    <row r="44" customFormat="false" ht="30" hidden="true" customHeight="true" outlineLevel="0" collapsed="false">
      <c r="A44" s="59" t="n">
        <f aca="false">A43+1</f>
        <v>35</v>
      </c>
      <c r="B44" s="68" t="s">
        <v>83</v>
      </c>
      <c r="C44" s="69" t="n">
        <v>717200</v>
      </c>
      <c r="D44" s="70" t="s">
        <v>84</v>
      </c>
      <c r="E44" s="63"/>
      <c r="F44" s="71"/>
      <c r="G44" s="71"/>
      <c r="H44" s="71"/>
      <c r="I44" s="71"/>
      <c r="J44" s="71"/>
      <c r="K44" s="72"/>
      <c r="L44" s="73"/>
    </row>
    <row r="45" customFormat="false" ht="30" hidden="true" customHeight="true" outlineLevel="0" collapsed="false">
      <c r="A45" s="59" t="n">
        <f aca="false">A44+1</f>
        <v>36</v>
      </c>
      <c r="B45" s="68" t="s">
        <v>85</v>
      </c>
      <c r="C45" s="69" t="n">
        <v>717300</v>
      </c>
      <c r="D45" s="70" t="s">
        <v>86</v>
      </c>
      <c r="E45" s="63"/>
      <c r="F45" s="71"/>
      <c r="G45" s="71"/>
      <c r="H45" s="71"/>
      <c r="I45" s="71"/>
      <c r="J45" s="71"/>
      <c r="K45" s="72"/>
      <c r="L45" s="73"/>
    </row>
    <row r="46" customFormat="false" ht="30" hidden="true" customHeight="true" outlineLevel="0" collapsed="false">
      <c r="A46" s="59" t="n">
        <f aca="false">A45+1</f>
        <v>37</v>
      </c>
      <c r="B46" s="68" t="s">
        <v>87</v>
      </c>
      <c r="C46" s="69" t="n">
        <v>717400</v>
      </c>
      <c r="D46" s="70" t="s">
        <v>88</v>
      </c>
      <c r="E46" s="63"/>
      <c r="F46" s="71"/>
      <c r="G46" s="71"/>
      <c r="H46" s="71"/>
      <c r="I46" s="71"/>
      <c r="J46" s="71"/>
      <c r="K46" s="72"/>
      <c r="L46" s="73"/>
    </row>
    <row r="47" customFormat="false" ht="30" hidden="true" customHeight="true" outlineLevel="0" collapsed="false">
      <c r="A47" s="59" t="n">
        <f aca="false">A46+1</f>
        <v>38</v>
      </c>
      <c r="B47" s="68" t="s">
        <v>89</v>
      </c>
      <c r="C47" s="69" t="n">
        <v>717500</v>
      </c>
      <c r="D47" s="70" t="s">
        <v>90</v>
      </c>
      <c r="E47" s="63"/>
      <c r="F47" s="71"/>
      <c r="G47" s="71"/>
      <c r="H47" s="71"/>
      <c r="I47" s="71"/>
      <c r="J47" s="71"/>
      <c r="K47" s="72"/>
      <c r="L47" s="73"/>
    </row>
    <row r="48" customFormat="false" ht="30" hidden="true" customHeight="true" outlineLevel="0" collapsed="false">
      <c r="A48" s="59" t="n">
        <f aca="false">A47+1</f>
        <v>39</v>
      </c>
      <c r="B48" s="68" t="s">
        <v>91</v>
      </c>
      <c r="C48" s="69" t="n">
        <v>717600</v>
      </c>
      <c r="D48" s="70" t="s">
        <v>92</v>
      </c>
      <c r="E48" s="63"/>
      <c r="F48" s="71"/>
      <c r="G48" s="71"/>
      <c r="H48" s="71"/>
      <c r="I48" s="71"/>
      <c r="J48" s="71"/>
      <c r="K48" s="72"/>
      <c r="L48" s="73"/>
    </row>
    <row r="49" customFormat="false" ht="60" hidden="true" customHeight="true" outlineLevel="0" collapsed="false">
      <c r="A49" s="59" t="n">
        <f aca="false">A48+1</f>
        <v>40</v>
      </c>
      <c r="B49" s="74" t="s">
        <v>93</v>
      </c>
      <c r="C49" s="61" t="n">
        <v>719000</v>
      </c>
      <c r="D49" s="61" t="s">
        <v>94</v>
      </c>
      <c r="E49" s="63" t="n">
        <f aca="false">SUM(F49:K49)</f>
        <v>0</v>
      </c>
      <c r="F49" s="64" t="n">
        <f aca="false">SUM(F50:F55)</f>
        <v>0</v>
      </c>
      <c r="G49" s="64" t="n">
        <f aca="false">SUM(G50:G55)</f>
        <v>0</v>
      </c>
      <c r="H49" s="64" t="n">
        <f aca="false">SUM(H50:H55)</f>
        <v>0</v>
      </c>
      <c r="I49" s="64" t="n">
        <f aca="false">SUM(I50:I55)</f>
        <v>0</v>
      </c>
      <c r="J49" s="64" t="n">
        <f aca="false">SUM(J50:J55)</f>
        <v>0</v>
      </c>
      <c r="K49" s="65" t="n">
        <f aca="false">SUM(K50:K55)</f>
        <v>0</v>
      </c>
      <c r="L49" s="58"/>
    </row>
    <row r="50" customFormat="false" ht="30" hidden="true" customHeight="true" outlineLevel="0" collapsed="false">
      <c r="A50" s="59" t="n">
        <f aca="false">A49+1</f>
        <v>41</v>
      </c>
      <c r="B50" s="68" t="s">
        <v>95</v>
      </c>
      <c r="C50" s="69" t="n">
        <v>719100</v>
      </c>
      <c r="D50" s="70" t="s">
        <v>96</v>
      </c>
      <c r="E50" s="63"/>
      <c r="F50" s="71"/>
      <c r="G50" s="71"/>
      <c r="H50" s="71"/>
      <c r="I50" s="71"/>
      <c r="J50" s="71"/>
      <c r="K50" s="72"/>
      <c r="L50" s="73"/>
    </row>
    <row r="51" customFormat="false" ht="30" hidden="true" customHeight="true" outlineLevel="0" collapsed="false">
      <c r="A51" s="59" t="n">
        <f aca="false">A50+1</f>
        <v>42</v>
      </c>
      <c r="B51" s="68" t="s">
        <v>97</v>
      </c>
      <c r="C51" s="69" t="n">
        <v>719200</v>
      </c>
      <c r="D51" s="70" t="s">
        <v>98</v>
      </c>
      <c r="E51" s="63"/>
      <c r="F51" s="71"/>
      <c r="G51" s="71"/>
      <c r="H51" s="71"/>
      <c r="I51" s="71"/>
      <c r="J51" s="71"/>
      <c r="K51" s="72"/>
      <c r="L51" s="73"/>
    </row>
    <row r="52" customFormat="false" ht="30" hidden="true" customHeight="true" outlineLevel="0" collapsed="false">
      <c r="A52" s="59" t="n">
        <f aca="false">A51+1</f>
        <v>43</v>
      </c>
      <c r="B52" s="68" t="s">
        <v>99</v>
      </c>
      <c r="C52" s="69" t="n">
        <v>719300</v>
      </c>
      <c r="D52" s="70" t="s">
        <v>100</v>
      </c>
      <c r="E52" s="63"/>
      <c r="F52" s="71"/>
      <c r="G52" s="71"/>
      <c r="H52" s="71"/>
      <c r="I52" s="71"/>
      <c r="J52" s="71"/>
      <c r="K52" s="72"/>
      <c r="L52" s="73"/>
    </row>
    <row r="53" customFormat="false" ht="30" hidden="true" customHeight="true" outlineLevel="0" collapsed="false">
      <c r="A53" s="59" t="n">
        <f aca="false">A52+1</f>
        <v>44</v>
      </c>
      <c r="B53" s="68" t="s">
        <v>101</v>
      </c>
      <c r="C53" s="69" t="n">
        <v>719400</v>
      </c>
      <c r="D53" s="70" t="s">
        <v>102</v>
      </c>
      <c r="E53" s="63"/>
      <c r="F53" s="71"/>
      <c r="G53" s="71"/>
      <c r="H53" s="71"/>
      <c r="I53" s="71"/>
      <c r="J53" s="71"/>
      <c r="K53" s="72"/>
      <c r="L53" s="73"/>
    </row>
    <row r="54" customFormat="false" ht="30" hidden="true" customHeight="true" outlineLevel="0" collapsed="false">
      <c r="A54" s="59" t="n">
        <f aca="false">A53+1</f>
        <v>45</v>
      </c>
      <c r="B54" s="68" t="s">
        <v>103</v>
      </c>
      <c r="C54" s="69" t="n">
        <v>719500</v>
      </c>
      <c r="D54" s="70" t="s">
        <v>104</v>
      </c>
      <c r="E54" s="63"/>
      <c r="F54" s="71"/>
      <c r="G54" s="71"/>
      <c r="H54" s="71"/>
      <c r="I54" s="71"/>
      <c r="J54" s="71"/>
      <c r="K54" s="72"/>
      <c r="L54" s="73"/>
    </row>
    <row r="55" customFormat="false" ht="30" hidden="true" customHeight="true" outlineLevel="0" collapsed="false">
      <c r="A55" s="59" t="n">
        <f aca="false">A54+1</f>
        <v>46</v>
      </c>
      <c r="B55" s="68" t="s">
        <v>105</v>
      </c>
      <c r="C55" s="69" t="n">
        <v>719600</v>
      </c>
      <c r="D55" s="70" t="s">
        <v>106</v>
      </c>
      <c r="E55" s="63"/>
      <c r="F55" s="71"/>
      <c r="G55" s="71"/>
      <c r="H55" s="71"/>
      <c r="I55" s="71"/>
      <c r="J55" s="71"/>
      <c r="K55" s="72"/>
      <c r="L55" s="73"/>
    </row>
    <row r="56" customFormat="false" ht="30" hidden="true" customHeight="true" outlineLevel="0" collapsed="false">
      <c r="A56" s="59" t="n">
        <f aca="false">A55+1</f>
        <v>47</v>
      </c>
      <c r="B56" s="66" t="s">
        <v>107</v>
      </c>
      <c r="C56" s="61" t="n">
        <v>720000</v>
      </c>
      <c r="D56" s="62" t="s">
        <v>108</v>
      </c>
      <c r="E56" s="63" t="n">
        <f aca="false">SUM(F56:K56)</f>
        <v>0</v>
      </c>
      <c r="F56" s="64" t="n">
        <f aca="false">F57+F62</f>
        <v>0</v>
      </c>
      <c r="G56" s="64" t="n">
        <f aca="false">G57+G62</f>
        <v>0</v>
      </c>
      <c r="H56" s="64" t="n">
        <f aca="false">H57+H62</f>
        <v>0</v>
      </c>
      <c r="I56" s="64" t="n">
        <f aca="false">I57+I62</f>
        <v>0</v>
      </c>
      <c r="J56" s="64" t="n">
        <f aca="false">J57+J62</f>
        <v>0</v>
      </c>
      <c r="K56" s="65" t="n">
        <f aca="false">K57+K62</f>
        <v>0</v>
      </c>
      <c r="L56" s="58"/>
    </row>
    <row r="57" customFormat="false" ht="30" hidden="true" customHeight="true" outlineLevel="0" collapsed="false">
      <c r="A57" s="59" t="n">
        <f aca="false">A56+1</f>
        <v>48</v>
      </c>
      <c r="B57" s="74" t="s">
        <v>109</v>
      </c>
      <c r="C57" s="61" t="n">
        <v>721000</v>
      </c>
      <c r="D57" s="62" t="s">
        <v>110</v>
      </c>
      <c r="E57" s="63" t="n">
        <f aca="false">SUM(F57:K57)</f>
        <v>0</v>
      </c>
      <c r="F57" s="64" t="n">
        <f aca="false">SUM(F58:F61)</f>
        <v>0</v>
      </c>
      <c r="G57" s="64" t="n">
        <f aca="false">SUM(G58:G61)</f>
        <v>0</v>
      </c>
      <c r="H57" s="64" t="n">
        <f aca="false">SUM(H58:H61)</f>
        <v>0</v>
      </c>
      <c r="I57" s="64" t="n">
        <f aca="false">SUM(I58:I61)</f>
        <v>0</v>
      </c>
      <c r="J57" s="64" t="n">
        <f aca="false">SUM(J58:J61)</f>
        <v>0</v>
      </c>
      <c r="K57" s="65" t="n">
        <f aca="false">SUM(K58:K61)</f>
        <v>0</v>
      </c>
      <c r="L57" s="58"/>
    </row>
    <row r="58" customFormat="false" ht="30" hidden="true" customHeight="true" outlineLevel="0" collapsed="false">
      <c r="A58" s="59" t="n">
        <f aca="false">A57+1</f>
        <v>49</v>
      </c>
      <c r="B58" s="68" t="s">
        <v>111</v>
      </c>
      <c r="C58" s="69" t="n">
        <v>721100</v>
      </c>
      <c r="D58" s="70" t="s">
        <v>112</v>
      </c>
      <c r="E58" s="63"/>
      <c r="F58" s="71"/>
      <c r="G58" s="71"/>
      <c r="H58" s="71"/>
      <c r="I58" s="71"/>
      <c r="J58" s="71"/>
      <c r="K58" s="72"/>
      <c r="L58" s="73"/>
    </row>
    <row r="59" customFormat="false" ht="30" hidden="true" customHeight="true" outlineLevel="0" collapsed="false">
      <c r="A59" s="59" t="n">
        <f aca="false">A58+1</f>
        <v>50</v>
      </c>
      <c r="B59" s="68" t="s">
        <v>113</v>
      </c>
      <c r="C59" s="69" t="n">
        <v>721200</v>
      </c>
      <c r="D59" s="70" t="s">
        <v>114</v>
      </c>
      <c r="E59" s="63"/>
      <c r="F59" s="71"/>
      <c r="G59" s="71"/>
      <c r="H59" s="71"/>
      <c r="I59" s="71"/>
      <c r="J59" s="71"/>
      <c r="K59" s="72"/>
      <c r="L59" s="73"/>
    </row>
    <row r="60" customFormat="false" ht="30" hidden="true" customHeight="true" outlineLevel="0" collapsed="false">
      <c r="A60" s="59" t="n">
        <f aca="false">A59+1</f>
        <v>51</v>
      </c>
      <c r="B60" s="68" t="s">
        <v>115</v>
      </c>
      <c r="C60" s="69" t="n">
        <v>721300</v>
      </c>
      <c r="D60" s="70" t="s">
        <v>116</v>
      </c>
      <c r="E60" s="63"/>
      <c r="F60" s="71"/>
      <c r="G60" s="71"/>
      <c r="H60" s="71"/>
      <c r="I60" s="71"/>
      <c r="J60" s="71"/>
      <c r="K60" s="72"/>
      <c r="L60" s="73"/>
    </row>
    <row r="61" customFormat="false" ht="30" hidden="true" customHeight="true" outlineLevel="0" collapsed="false">
      <c r="A61" s="59" t="n">
        <f aca="false">A60+1</f>
        <v>52</v>
      </c>
      <c r="B61" s="68" t="s">
        <v>117</v>
      </c>
      <c r="C61" s="69" t="n">
        <v>721400</v>
      </c>
      <c r="D61" s="70" t="s">
        <v>118</v>
      </c>
      <c r="E61" s="63"/>
      <c r="F61" s="71"/>
      <c r="G61" s="71"/>
      <c r="H61" s="71"/>
      <c r="I61" s="71"/>
      <c r="J61" s="71"/>
      <c r="K61" s="72"/>
      <c r="L61" s="73"/>
    </row>
    <row r="62" customFormat="false" ht="30" hidden="true" customHeight="true" outlineLevel="0" collapsed="false">
      <c r="A62" s="59" t="n">
        <f aca="false">A61+1</f>
        <v>53</v>
      </c>
      <c r="B62" s="74" t="s">
        <v>119</v>
      </c>
      <c r="C62" s="61" t="n">
        <v>722000</v>
      </c>
      <c r="D62" s="62" t="s">
        <v>120</v>
      </c>
      <c r="E62" s="63" t="n">
        <f aca="false">SUM(F62:K62)</f>
        <v>0</v>
      </c>
      <c r="F62" s="64" t="n">
        <f aca="false">SUM(F63:F65)</f>
        <v>0</v>
      </c>
      <c r="G62" s="64" t="n">
        <f aca="false">SUM(G63:G65)</f>
        <v>0</v>
      </c>
      <c r="H62" s="64" t="n">
        <f aca="false">SUM(H63:H65)</f>
        <v>0</v>
      </c>
      <c r="I62" s="64" t="n">
        <f aca="false">SUM(I63:I65)</f>
        <v>0</v>
      </c>
      <c r="J62" s="64" t="n">
        <f aca="false">SUM(J63:J65)</f>
        <v>0</v>
      </c>
      <c r="K62" s="65" t="n">
        <f aca="false">SUM(K63:K65)</f>
        <v>0</v>
      </c>
      <c r="L62" s="58"/>
    </row>
    <row r="63" customFormat="false" ht="30" hidden="true" customHeight="true" outlineLevel="0" collapsed="false">
      <c r="A63" s="59" t="n">
        <f aca="false">A62+1</f>
        <v>54</v>
      </c>
      <c r="B63" s="68" t="s">
        <v>121</v>
      </c>
      <c r="C63" s="69" t="n">
        <v>722100</v>
      </c>
      <c r="D63" s="70" t="s">
        <v>122</v>
      </c>
      <c r="E63" s="63"/>
      <c r="F63" s="71"/>
      <c r="G63" s="71"/>
      <c r="H63" s="71"/>
      <c r="I63" s="71"/>
      <c r="J63" s="71"/>
      <c r="K63" s="72"/>
      <c r="L63" s="73"/>
    </row>
    <row r="64" customFormat="false" ht="30" hidden="true" customHeight="true" outlineLevel="0" collapsed="false">
      <c r="A64" s="59" t="n">
        <f aca="false">A63+1</f>
        <v>55</v>
      </c>
      <c r="B64" s="68" t="s">
        <v>123</v>
      </c>
      <c r="C64" s="69" t="n">
        <v>722200</v>
      </c>
      <c r="D64" s="70" t="s">
        <v>124</v>
      </c>
      <c r="E64" s="63"/>
      <c r="F64" s="71"/>
      <c r="G64" s="71"/>
      <c r="H64" s="71"/>
      <c r="I64" s="71"/>
      <c r="J64" s="71"/>
      <c r="K64" s="72"/>
      <c r="L64" s="73"/>
    </row>
    <row r="65" customFormat="false" ht="30" hidden="true" customHeight="true" outlineLevel="0" collapsed="false">
      <c r="A65" s="59" t="n">
        <f aca="false">A64+1</f>
        <v>56</v>
      </c>
      <c r="B65" s="68" t="s">
        <v>125</v>
      </c>
      <c r="C65" s="69" t="n">
        <v>722300</v>
      </c>
      <c r="D65" s="70" t="s">
        <v>126</v>
      </c>
      <c r="E65" s="63"/>
      <c r="F65" s="71"/>
      <c r="G65" s="71"/>
      <c r="H65" s="71"/>
      <c r="I65" s="71"/>
      <c r="J65" s="71"/>
      <c r="K65" s="72"/>
      <c r="L65" s="73"/>
    </row>
    <row r="66" customFormat="false" ht="30" hidden="true" customHeight="true" outlineLevel="0" collapsed="false">
      <c r="A66" s="59" t="n">
        <f aca="false">A65+1</f>
        <v>57</v>
      </c>
      <c r="B66" s="66" t="s">
        <v>127</v>
      </c>
      <c r="C66" s="61" t="n">
        <v>730000</v>
      </c>
      <c r="D66" s="62" t="s">
        <v>128</v>
      </c>
      <c r="E66" s="63" t="n">
        <f aca="false">SUM(F66:K66)</f>
        <v>0</v>
      </c>
      <c r="F66" s="64" t="n">
        <f aca="false">F67+F70+F75</f>
        <v>0</v>
      </c>
      <c r="G66" s="64" t="n">
        <f aca="false">G67+G70+G75</f>
        <v>0</v>
      </c>
      <c r="H66" s="64" t="n">
        <f aca="false">H67+H70+H75</f>
        <v>0</v>
      </c>
      <c r="I66" s="64" t="n">
        <f aca="false">I67+I70+I75</f>
        <v>0</v>
      </c>
      <c r="J66" s="64" t="n">
        <f aca="false">J67+J70+J75</f>
        <v>0</v>
      </c>
      <c r="K66" s="65" t="n">
        <f aca="false">K67+K70+K75</f>
        <v>0</v>
      </c>
      <c r="L66" s="58"/>
    </row>
    <row r="67" customFormat="false" ht="30" hidden="true" customHeight="true" outlineLevel="0" collapsed="false">
      <c r="A67" s="59" t="n">
        <f aca="false">A66+1</f>
        <v>58</v>
      </c>
      <c r="B67" s="74" t="s">
        <v>129</v>
      </c>
      <c r="C67" s="61" t="n">
        <v>731000</v>
      </c>
      <c r="D67" s="62" t="s">
        <v>130</v>
      </c>
      <c r="E67" s="63" t="n">
        <f aca="false">SUM(F67:K67)</f>
        <v>0</v>
      </c>
      <c r="F67" s="64" t="n">
        <f aca="false">F68+F69</f>
        <v>0</v>
      </c>
      <c r="G67" s="64" t="n">
        <f aca="false">G68+G69</f>
        <v>0</v>
      </c>
      <c r="H67" s="64" t="n">
        <f aca="false">H68+H69</f>
        <v>0</v>
      </c>
      <c r="I67" s="64" t="n">
        <f aca="false">I68+I69</f>
        <v>0</v>
      </c>
      <c r="J67" s="64" t="n">
        <f aca="false">J68+J69</f>
        <v>0</v>
      </c>
      <c r="K67" s="65" t="n">
        <f aca="false">K68+K69</f>
        <v>0</v>
      </c>
      <c r="L67" s="58"/>
    </row>
    <row r="68" customFormat="false" ht="30" hidden="true" customHeight="true" outlineLevel="0" collapsed="false">
      <c r="A68" s="59" t="n">
        <f aca="false">A67+1</f>
        <v>59</v>
      </c>
      <c r="B68" s="68" t="s">
        <v>131</v>
      </c>
      <c r="C68" s="69" t="n">
        <v>731100</v>
      </c>
      <c r="D68" s="70" t="s">
        <v>132</v>
      </c>
      <c r="E68" s="63"/>
      <c r="F68" s="71"/>
      <c r="G68" s="71"/>
      <c r="H68" s="71"/>
      <c r="I68" s="71"/>
      <c r="J68" s="71"/>
      <c r="K68" s="72"/>
      <c r="L68" s="73"/>
    </row>
    <row r="69" customFormat="false" ht="30" hidden="true" customHeight="true" outlineLevel="0" collapsed="false">
      <c r="A69" s="59" t="n">
        <f aca="false">A68+1</f>
        <v>60</v>
      </c>
      <c r="B69" s="68" t="s">
        <v>133</v>
      </c>
      <c r="C69" s="69" t="n">
        <v>731200</v>
      </c>
      <c r="D69" s="70" t="s">
        <v>134</v>
      </c>
      <c r="E69" s="63"/>
      <c r="F69" s="71"/>
      <c r="G69" s="71"/>
      <c r="H69" s="71"/>
      <c r="I69" s="71"/>
      <c r="J69" s="71"/>
      <c r="K69" s="72"/>
      <c r="L69" s="73"/>
    </row>
    <row r="70" customFormat="false" ht="30" hidden="true" customHeight="true" outlineLevel="0" collapsed="false">
      <c r="A70" s="59" t="n">
        <f aca="false">A69+1</f>
        <v>61</v>
      </c>
      <c r="B70" s="74" t="s">
        <v>135</v>
      </c>
      <c r="C70" s="61" t="n">
        <v>732000</v>
      </c>
      <c r="D70" s="62" t="s">
        <v>136</v>
      </c>
      <c r="E70" s="63" t="n">
        <f aca="false">SUM(F70:K70)</f>
        <v>0</v>
      </c>
      <c r="F70" s="64" t="n">
        <f aca="false">F71+F72+F73+F74</f>
        <v>0</v>
      </c>
      <c r="G70" s="64" t="n">
        <f aca="false">G71+G72+G73+G74</f>
        <v>0</v>
      </c>
      <c r="H70" s="64" t="n">
        <f aca="false">H71+H72+H73+H74</f>
        <v>0</v>
      </c>
      <c r="I70" s="64" t="n">
        <f aca="false">I71+I72+I73+I74</f>
        <v>0</v>
      </c>
      <c r="J70" s="64" t="n">
        <f aca="false">J71+J72+J73+J74</f>
        <v>0</v>
      </c>
      <c r="K70" s="65" t="n">
        <f aca="false">K71+K72+K73+K74</f>
        <v>0</v>
      </c>
      <c r="L70" s="58"/>
    </row>
    <row r="71" customFormat="false" ht="30" hidden="true" customHeight="true" outlineLevel="0" collapsed="false">
      <c r="A71" s="59" t="n">
        <f aca="false">A70+1</f>
        <v>62</v>
      </c>
      <c r="B71" s="68" t="s">
        <v>137</v>
      </c>
      <c r="C71" s="69" t="n">
        <v>732100</v>
      </c>
      <c r="D71" s="70" t="s">
        <v>138</v>
      </c>
      <c r="E71" s="63"/>
      <c r="F71" s="71"/>
      <c r="G71" s="71"/>
      <c r="H71" s="71"/>
      <c r="I71" s="71"/>
      <c r="J71" s="71"/>
      <c r="K71" s="72"/>
      <c r="L71" s="73"/>
    </row>
    <row r="72" customFormat="false" ht="30" hidden="true" customHeight="true" outlineLevel="0" collapsed="false">
      <c r="A72" s="59" t="n">
        <f aca="false">A71+1</f>
        <v>63</v>
      </c>
      <c r="B72" s="68" t="s">
        <v>139</v>
      </c>
      <c r="C72" s="69" t="n">
        <v>732200</v>
      </c>
      <c r="D72" s="70" t="s">
        <v>140</v>
      </c>
      <c r="E72" s="63"/>
      <c r="F72" s="71"/>
      <c r="G72" s="71"/>
      <c r="H72" s="71"/>
      <c r="I72" s="71"/>
      <c r="J72" s="71"/>
      <c r="K72" s="72"/>
      <c r="L72" s="73"/>
    </row>
    <row r="73" customFormat="false" ht="30" hidden="true" customHeight="true" outlineLevel="0" collapsed="false">
      <c r="A73" s="59" t="n">
        <f aca="false">A72+1</f>
        <v>64</v>
      </c>
      <c r="B73" s="78" t="n">
        <v>5064</v>
      </c>
      <c r="C73" s="79" t="n">
        <v>732300</v>
      </c>
      <c r="D73" s="80" t="s">
        <v>141</v>
      </c>
      <c r="E73" s="63" t="n">
        <f aca="false">SUM(F73:K73)</f>
        <v>0</v>
      </c>
      <c r="F73" s="71"/>
      <c r="G73" s="71"/>
      <c r="H73" s="71"/>
      <c r="I73" s="71"/>
      <c r="J73" s="71"/>
      <c r="K73" s="72"/>
      <c r="L73" s="73"/>
    </row>
    <row r="74" customFormat="false" ht="30" hidden="true" customHeight="true" outlineLevel="0" collapsed="false">
      <c r="A74" s="59" t="n">
        <f aca="false">A73+1</f>
        <v>65</v>
      </c>
      <c r="B74" s="78" t="n">
        <v>5065</v>
      </c>
      <c r="C74" s="79" t="n">
        <v>732400</v>
      </c>
      <c r="D74" s="80" t="s">
        <v>142</v>
      </c>
      <c r="E74" s="63" t="n">
        <f aca="false">SUM(F74:K74)</f>
        <v>0</v>
      </c>
      <c r="F74" s="71"/>
      <c r="G74" s="71"/>
      <c r="H74" s="71"/>
      <c r="I74" s="71"/>
      <c r="J74" s="71"/>
      <c r="K74" s="72"/>
      <c r="L74" s="73"/>
    </row>
    <row r="75" customFormat="false" ht="30" hidden="true" customHeight="true" outlineLevel="0" collapsed="false">
      <c r="A75" s="59" t="n">
        <f aca="false">A74+1</f>
        <v>66</v>
      </c>
      <c r="B75" s="74" t="n">
        <f aca="false">B74+1</f>
        <v>5066</v>
      </c>
      <c r="C75" s="61" t="n">
        <v>733000</v>
      </c>
      <c r="D75" s="62" t="s">
        <v>143</v>
      </c>
      <c r="E75" s="63" t="n">
        <f aca="false">SUM(F75:K75)</f>
        <v>0</v>
      </c>
      <c r="F75" s="64" t="n">
        <f aca="false">F76+F77</f>
        <v>0</v>
      </c>
      <c r="G75" s="64" t="n">
        <f aca="false">G76+G77</f>
        <v>0</v>
      </c>
      <c r="H75" s="64" t="n">
        <f aca="false">H76+H77</f>
        <v>0</v>
      </c>
      <c r="I75" s="64" t="n">
        <f aca="false">I76+I77</f>
        <v>0</v>
      </c>
      <c r="J75" s="64" t="n">
        <f aca="false">J76+J77</f>
        <v>0</v>
      </c>
      <c r="K75" s="65" t="n">
        <f aca="false">K76+K77</f>
        <v>0</v>
      </c>
      <c r="L75" s="58"/>
    </row>
    <row r="76" customFormat="false" ht="30" hidden="true" customHeight="true" outlineLevel="0" collapsed="false">
      <c r="A76" s="59" t="n">
        <f aca="false">A75+1</f>
        <v>67</v>
      </c>
      <c r="B76" s="68" t="n">
        <f aca="false">B75+1</f>
        <v>5067</v>
      </c>
      <c r="C76" s="69" t="n">
        <v>733100</v>
      </c>
      <c r="D76" s="70" t="s">
        <v>144</v>
      </c>
      <c r="E76" s="63" t="n">
        <f aca="false">SUM(F76:K76)</f>
        <v>0</v>
      </c>
      <c r="F76" s="71"/>
      <c r="G76" s="71"/>
      <c r="H76" s="71"/>
      <c r="I76" s="71"/>
      <c r="J76" s="71"/>
      <c r="K76" s="72"/>
      <c r="L76" s="73"/>
    </row>
    <row r="77" customFormat="false" ht="30" hidden="true" customHeight="true" outlineLevel="0" collapsed="false">
      <c r="A77" s="59" t="n">
        <f aca="false">A76+1</f>
        <v>68</v>
      </c>
      <c r="B77" s="68" t="n">
        <f aca="false">B76+1</f>
        <v>5068</v>
      </c>
      <c r="C77" s="69" t="n">
        <v>733200</v>
      </c>
      <c r="D77" s="70" t="s">
        <v>145</v>
      </c>
      <c r="E77" s="63" t="n">
        <f aca="false">SUM(F77:K77)</f>
        <v>0</v>
      </c>
      <c r="F77" s="71"/>
      <c r="G77" s="71"/>
      <c r="H77" s="71"/>
      <c r="I77" s="71"/>
      <c r="J77" s="71"/>
      <c r="K77" s="72"/>
      <c r="L77" s="73"/>
    </row>
    <row r="78" customFormat="false" ht="30" hidden="false" customHeight="true" outlineLevel="0" collapsed="false">
      <c r="A78" s="59" t="n">
        <f aca="false">A77+1</f>
        <v>69</v>
      </c>
      <c r="B78" s="74" t="n">
        <f aca="false">B77+1</f>
        <v>5069</v>
      </c>
      <c r="C78" s="61" t="n">
        <v>740000</v>
      </c>
      <c r="D78" s="62" t="s">
        <v>146</v>
      </c>
      <c r="E78" s="63" t="n">
        <f aca="false">SUM(F78:K78)</f>
        <v>174906</v>
      </c>
      <c r="F78" s="64" t="n">
        <f aca="false">F79+F86+F91+F98+F101</f>
        <v>0</v>
      </c>
      <c r="G78" s="64" t="n">
        <f aca="false">G79+G86+G91+G98+G101</f>
        <v>0</v>
      </c>
      <c r="H78" s="64" t="n">
        <f aca="false">H79+H86+H91+H98+H101</f>
        <v>0</v>
      </c>
      <c r="I78" s="64" t="n">
        <f aca="false">I79+I86+I91+I98+I101</f>
        <v>4000</v>
      </c>
      <c r="J78" s="64" t="n">
        <f aca="false">J79+J86+J91+J98+J101</f>
        <v>1800</v>
      </c>
      <c r="K78" s="65" t="n">
        <f aca="false">K79+K86+K91+K98+K101</f>
        <v>169106</v>
      </c>
      <c r="L78" s="58"/>
    </row>
    <row r="79" customFormat="false" ht="30" hidden="false" customHeight="true" outlineLevel="0" collapsed="false">
      <c r="A79" s="59" t="n">
        <f aca="false">A78+1</f>
        <v>70</v>
      </c>
      <c r="B79" s="74" t="n">
        <f aca="false">B78+1</f>
        <v>5070</v>
      </c>
      <c r="C79" s="61" t="n">
        <v>741000</v>
      </c>
      <c r="D79" s="62" t="s">
        <v>147</v>
      </c>
      <c r="E79" s="63" t="n">
        <f aca="false">SUM(F79:K79)</f>
        <v>4000</v>
      </c>
      <c r="F79" s="64" t="n">
        <f aca="false">SUM(F80:F85)</f>
        <v>0</v>
      </c>
      <c r="G79" s="81" t="n">
        <f aca="false">SUM(G80:G85)</f>
        <v>0</v>
      </c>
      <c r="H79" s="81" t="n">
        <f aca="false">SUM(H80:H85)</f>
        <v>0</v>
      </c>
      <c r="I79" s="81" t="n">
        <f aca="false">SUM(I80:I85)</f>
        <v>4000</v>
      </c>
      <c r="J79" s="81" t="n">
        <f aca="false">SUM(J80:J85)</f>
        <v>0</v>
      </c>
      <c r="K79" s="65" t="n">
        <f aca="false">SUM(K80:K85)</f>
        <v>0</v>
      </c>
      <c r="L79" s="58"/>
    </row>
    <row r="80" customFormat="false" ht="30" hidden="true" customHeight="true" outlineLevel="0" collapsed="false">
      <c r="A80" s="59" t="n">
        <f aca="false">A79+1</f>
        <v>71</v>
      </c>
      <c r="B80" s="68" t="n">
        <f aca="false">B79+1</f>
        <v>5071</v>
      </c>
      <c r="C80" s="69" t="n">
        <v>741100</v>
      </c>
      <c r="D80" s="70" t="s">
        <v>148</v>
      </c>
      <c r="E80" s="63" t="n">
        <f aca="false">SUM(F80:K80)</f>
        <v>0</v>
      </c>
      <c r="F80" s="71"/>
      <c r="G80" s="82"/>
      <c r="H80" s="82"/>
      <c r="I80" s="82"/>
      <c r="J80" s="82"/>
      <c r="K80" s="72"/>
      <c r="L80" s="73"/>
    </row>
    <row r="81" customFormat="false" ht="30" hidden="true" customHeight="true" outlineLevel="0" collapsed="false">
      <c r="A81" s="59" t="n">
        <f aca="false">A80+1</f>
        <v>72</v>
      </c>
      <c r="B81" s="68" t="n">
        <f aca="false">B80+1</f>
        <v>5072</v>
      </c>
      <c r="C81" s="69" t="n">
        <v>741200</v>
      </c>
      <c r="D81" s="70" t="s">
        <v>149</v>
      </c>
      <c r="E81" s="63" t="n">
        <f aca="false">SUM(F81:K81)</f>
        <v>0</v>
      </c>
      <c r="F81" s="71"/>
      <c r="G81" s="82"/>
      <c r="H81" s="82"/>
      <c r="I81" s="82"/>
      <c r="J81" s="82"/>
      <c r="K81" s="72"/>
      <c r="L81" s="73"/>
    </row>
    <row r="82" customFormat="false" ht="30" hidden="true" customHeight="true" outlineLevel="0" collapsed="false">
      <c r="A82" s="59" t="n">
        <f aca="false">A81+1</f>
        <v>73</v>
      </c>
      <c r="B82" s="68" t="n">
        <f aca="false">B81+1</f>
        <v>5073</v>
      </c>
      <c r="C82" s="69" t="n">
        <v>741300</v>
      </c>
      <c r="D82" s="70" t="s">
        <v>150</v>
      </c>
      <c r="E82" s="63" t="n">
        <f aca="false">SUM(F82:K82)</f>
        <v>0</v>
      </c>
      <c r="F82" s="71"/>
      <c r="G82" s="82"/>
      <c r="H82" s="82"/>
      <c r="I82" s="82"/>
      <c r="J82" s="82"/>
      <c r="K82" s="72"/>
      <c r="L82" s="73"/>
    </row>
    <row r="83" customFormat="false" ht="30" hidden="false" customHeight="true" outlineLevel="0" collapsed="false">
      <c r="A83" s="59" t="n">
        <f aca="false">A82+1</f>
        <v>74</v>
      </c>
      <c r="B83" s="68" t="n">
        <f aca="false">B82+1</f>
        <v>5074</v>
      </c>
      <c r="C83" s="83" t="n">
        <v>741400</v>
      </c>
      <c r="D83" s="70" t="s">
        <v>151</v>
      </c>
      <c r="E83" s="63" t="n">
        <f aca="false">SUM(F83:K83)</f>
        <v>4000</v>
      </c>
      <c r="F83" s="71"/>
      <c r="G83" s="82"/>
      <c r="H83" s="82"/>
      <c r="I83" s="82" t="n">
        <f aca="false">3000+1000</f>
        <v>4000</v>
      </c>
      <c r="J83" s="82"/>
      <c r="K83" s="72"/>
      <c r="L83" s="73"/>
    </row>
    <row r="84" customFormat="false" ht="30" hidden="true" customHeight="true" outlineLevel="0" collapsed="false">
      <c r="A84" s="59" t="n">
        <f aca="false">A83+1</f>
        <v>75</v>
      </c>
      <c r="B84" s="68" t="n">
        <f aca="false">B83+1</f>
        <v>5075</v>
      </c>
      <c r="C84" s="69" t="n">
        <v>741500</v>
      </c>
      <c r="D84" s="70" t="s">
        <v>152</v>
      </c>
      <c r="E84" s="63" t="n">
        <f aca="false">SUM(F84:K84)</f>
        <v>0</v>
      </c>
      <c r="F84" s="71"/>
      <c r="G84" s="82"/>
      <c r="H84" s="82"/>
      <c r="I84" s="82"/>
      <c r="J84" s="82"/>
      <c r="K84" s="72"/>
      <c r="L84" s="73"/>
    </row>
    <row r="85" customFormat="false" ht="30" hidden="true" customHeight="true" outlineLevel="0" collapsed="false">
      <c r="A85" s="59" t="n">
        <f aca="false">A84+1</f>
        <v>76</v>
      </c>
      <c r="B85" s="68" t="n">
        <f aca="false">B84+1</f>
        <v>5076</v>
      </c>
      <c r="C85" s="69" t="n">
        <v>741600</v>
      </c>
      <c r="D85" s="70" t="s">
        <v>153</v>
      </c>
      <c r="E85" s="63" t="n">
        <f aca="false">SUM(F85:K85)</f>
        <v>0</v>
      </c>
      <c r="F85" s="71"/>
      <c r="G85" s="82"/>
      <c r="H85" s="82"/>
      <c r="I85" s="82"/>
      <c r="J85" s="82"/>
      <c r="K85" s="72"/>
      <c r="L85" s="73"/>
    </row>
    <row r="86" customFormat="false" ht="30" hidden="false" customHeight="true" outlineLevel="0" collapsed="false">
      <c r="A86" s="59" t="n">
        <f aca="false">A85+1</f>
        <v>77</v>
      </c>
      <c r="B86" s="74" t="n">
        <f aca="false">B85+1</f>
        <v>5077</v>
      </c>
      <c r="C86" s="61" t="n">
        <v>742000</v>
      </c>
      <c r="D86" s="62" t="s">
        <v>154</v>
      </c>
      <c r="E86" s="63" t="n">
        <f aca="false">SUM(F86:K86)</f>
        <v>169106</v>
      </c>
      <c r="F86" s="64" t="n">
        <f aca="false">SUM(F87:F90)</f>
        <v>0</v>
      </c>
      <c r="G86" s="81" t="n">
        <f aca="false">SUM(G87:G90)</f>
        <v>0</v>
      </c>
      <c r="H86" s="81" t="n">
        <f aca="false">SUM(H87:H90)</f>
        <v>0</v>
      </c>
      <c r="I86" s="81" t="n">
        <f aca="false">SUM(I87:I90)</f>
        <v>0</v>
      </c>
      <c r="J86" s="81" t="n">
        <f aca="false">SUM(J87:J90)</f>
        <v>0</v>
      </c>
      <c r="K86" s="65" t="n">
        <f aca="false">SUM(K87:K90)</f>
        <v>169106</v>
      </c>
      <c r="L86" s="58"/>
    </row>
    <row r="87" customFormat="false" ht="30" hidden="true" customHeight="true" outlineLevel="0" collapsed="false">
      <c r="A87" s="59" t="n">
        <f aca="false">A86+1</f>
        <v>78</v>
      </c>
      <c r="B87" s="68" t="n">
        <f aca="false">B86+1</f>
        <v>5078</v>
      </c>
      <c r="C87" s="69" t="n">
        <v>742100</v>
      </c>
      <c r="D87" s="70" t="s">
        <v>155</v>
      </c>
      <c r="E87" s="63" t="n">
        <f aca="false">SUM(F87:K87)</f>
        <v>0</v>
      </c>
      <c r="F87" s="71"/>
      <c r="G87" s="82"/>
      <c r="H87" s="82"/>
      <c r="I87" s="82"/>
      <c r="J87" s="82"/>
      <c r="K87" s="72"/>
      <c r="L87" s="73"/>
    </row>
    <row r="88" customFormat="false" ht="30" hidden="true" customHeight="true" outlineLevel="0" collapsed="false">
      <c r="A88" s="59" t="n">
        <f aca="false">A87+1</f>
        <v>79</v>
      </c>
      <c r="B88" s="68" t="n">
        <f aca="false">B87+1</f>
        <v>5079</v>
      </c>
      <c r="C88" s="69" t="n">
        <v>742200</v>
      </c>
      <c r="D88" s="70" t="s">
        <v>156</v>
      </c>
      <c r="E88" s="63" t="n">
        <f aca="false">SUM(F88:K88)</f>
        <v>0</v>
      </c>
      <c r="F88" s="71"/>
      <c r="G88" s="82"/>
      <c r="H88" s="82"/>
      <c r="I88" s="82"/>
      <c r="J88" s="82"/>
      <c r="K88" s="72"/>
      <c r="L88" s="73"/>
    </row>
    <row r="89" customFormat="false" ht="30" hidden="false" customHeight="true" outlineLevel="0" collapsed="false">
      <c r="A89" s="59" t="n">
        <f aca="false">A88+1</f>
        <v>80</v>
      </c>
      <c r="B89" s="68" t="n">
        <f aca="false">B88+1</f>
        <v>5080</v>
      </c>
      <c r="C89" s="83" t="n">
        <v>742300</v>
      </c>
      <c r="D89" s="70" t="s">
        <v>157</v>
      </c>
      <c r="E89" s="63" t="n">
        <f aca="false">SUM(F89:K89)</f>
        <v>169106</v>
      </c>
      <c r="F89" s="75"/>
      <c r="G89" s="84"/>
      <c r="H89" s="84"/>
      <c r="I89" s="84"/>
      <c r="J89" s="84"/>
      <c r="K89" s="76" t="n">
        <v>169106</v>
      </c>
      <c r="L89" s="77"/>
      <c r="M89" s="85"/>
    </row>
    <row r="90" customFormat="false" ht="30" hidden="true" customHeight="true" outlineLevel="0" collapsed="false">
      <c r="A90" s="59" t="n">
        <f aca="false">A89+1</f>
        <v>81</v>
      </c>
      <c r="B90" s="68" t="n">
        <f aca="false">B89+1</f>
        <v>5081</v>
      </c>
      <c r="C90" s="69" t="n">
        <v>742400</v>
      </c>
      <c r="D90" s="70" t="s">
        <v>158</v>
      </c>
      <c r="E90" s="63" t="n">
        <f aca="false">SUM(F90:K90)</f>
        <v>0</v>
      </c>
      <c r="F90" s="71"/>
      <c r="G90" s="82"/>
      <c r="H90" s="82"/>
      <c r="I90" s="82"/>
      <c r="J90" s="82"/>
      <c r="K90" s="72"/>
      <c r="L90" s="73"/>
    </row>
    <row r="91" customFormat="false" ht="30" hidden="true" customHeight="true" outlineLevel="0" collapsed="false">
      <c r="A91" s="59" t="n">
        <f aca="false">A90+1</f>
        <v>82</v>
      </c>
      <c r="B91" s="74" t="n">
        <f aca="false">B90+1</f>
        <v>5082</v>
      </c>
      <c r="C91" s="61" t="n">
        <v>743000</v>
      </c>
      <c r="D91" s="62" t="s">
        <v>159</v>
      </c>
      <c r="E91" s="63" t="n">
        <f aca="false">SUM(F91:K91)</f>
        <v>0</v>
      </c>
      <c r="F91" s="64" t="n">
        <f aca="false">SUM(F92:F97)</f>
        <v>0</v>
      </c>
      <c r="G91" s="81" t="n">
        <f aca="false">SUM(G92:G97)</f>
        <v>0</v>
      </c>
      <c r="H91" s="81" t="n">
        <f aca="false">SUM(H92:H97)</f>
        <v>0</v>
      </c>
      <c r="I91" s="81" t="n">
        <f aca="false">SUM(I92:I97)</f>
        <v>0</v>
      </c>
      <c r="J91" s="81" t="n">
        <f aca="false">SUM(J92:J97)</f>
        <v>0</v>
      </c>
      <c r="K91" s="65" t="n">
        <f aca="false">SUM(K92:K97)</f>
        <v>0</v>
      </c>
      <c r="L91" s="58"/>
    </row>
    <row r="92" customFormat="false" ht="30" hidden="true" customHeight="true" outlineLevel="0" collapsed="false">
      <c r="A92" s="59" t="n">
        <f aca="false">A91+1</f>
        <v>83</v>
      </c>
      <c r="B92" s="68" t="n">
        <f aca="false">B91+1</f>
        <v>5083</v>
      </c>
      <c r="C92" s="69" t="n">
        <v>743100</v>
      </c>
      <c r="D92" s="70" t="s">
        <v>160</v>
      </c>
      <c r="E92" s="63" t="n">
        <f aca="false">SUM(F92:K92)</f>
        <v>0</v>
      </c>
      <c r="F92" s="71"/>
      <c r="G92" s="82"/>
      <c r="H92" s="82"/>
      <c r="I92" s="82"/>
      <c r="J92" s="82"/>
      <c r="K92" s="72"/>
      <c r="L92" s="73"/>
    </row>
    <row r="93" customFormat="false" ht="30" hidden="true" customHeight="true" outlineLevel="0" collapsed="false">
      <c r="A93" s="59" t="n">
        <f aca="false">A92+1</f>
        <v>84</v>
      </c>
      <c r="B93" s="68" t="n">
        <f aca="false">B92+1</f>
        <v>5084</v>
      </c>
      <c r="C93" s="69" t="n">
        <v>743200</v>
      </c>
      <c r="D93" s="70" t="s">
        <v>161</v>
      </c>
      <c r="E93" s="63" t="n">
        <f aca="false">SUM(F93:K93)</f>
        <v>0</v>
      </c>
      <c r="F93" s="71"/>
      <c r="G93" s="82"/>
      <c r="H93" s="82"/>
      <c r="I93" s="82"/>
      <c r="J93" s="82"/>
      <c r="K93" s="72"/>
      <c r="L93" s="73"/>
    </row>
    <row r="94" customFormat="false" ht="30" hidden="true" customHeight="true" outlineLevel="0" collapsed="false">
      <c r="A94" s="59" t="n">
        <f aca="false">A93+1</f>
        <v>85</v>
      </c>
      <c r="B94" s="68" t="n">
        <f aca="false">B93+1</f>
        <v>5085</v>
      </c>
      <c r="C94" s="69" t="n">
        <v>743300</v>
      </c>
      <c r="D94" s="70" t="s">
        <v>162</v>
      </c>
      <c r="E94" s="63" t="n">
        <f aca="false">SUM(F94:K94)</f>
        <v>0</v>
      </c>
      <c r="F94" s="71"/>
      <c r="G94" s="82"/>
      <c r="H94" s="82"/>
      <c r="I94" s="82"/>
      <c r="J94" s="82"/>
      <c r="K94" s="72"/>
      <c r="L94" s="73"/>
    </row>
    <row r="95" customFormat="false" ht="30" hidden="true" customHeight="true" outlineLevel="0" collapsed="false">
      <c r="A95" s="59" t="n">
        <f aca="false">A94+1</f>
        <v>86</v>
      </c>
      <c r="B95" s="68" t="n">
        <f aca="false">B94+1</f>
        <v>5086</v>
      </c>
      <c r="C95" s="69" t="n">
        <v>743400</v>
      </c>
      <c r="D95" s="70" t="s">
        <v>163</v>
      </c>
      <c r="E95" s="63" t="n">
        <f aca="false">SUM(F95:K95)</f>
        <v>0</v>
      </c>
      <c r="F95" s="71"/>
      <c r="G95" s="82"/>
      <c r="H95" s="82"/>
      <c r="I95" s="82"/>
      <c r="J95" s="82"/>
      <c r="K95" s="72"/>
      <c r="L95" s="73"/>
    </row>
    <row r="96" customFormat="false" ht="30" hidden="true" customHeight="true" outlineLevel="0" collapsed="false">
      <c r="A96" s="59" t="n">
        <f aca="false">A95+1</f>
        <v>87</v>
      </c>
      <c r="B96" s="68" t="n">
        <f aca="false">B95+1</f>
        <v>5087</v>
      </c>
      <c r="C96" s="69" t="n">
        <v>743500</v>
      </c>
      <c r="D96" s="70" t="s">
        <v>164</v>
      </c>
      <c r="E96" s="63" t="n">
        <f aca="false">SUM(F96:K96)</f>
        <v>0</v>
      </c>
      <c r="F96" s="71"/>
      <c r="G96" s="82"/>
      <c r="H96" s="82"/>
      <c r="I96" s="82"/>
      <c r="J96" s="82"/>
      <c r="K96" s="72"/>
      <c r="L96" s="73"/>
    </row>
    <row r="97" customFormat="false" ht="30" hidden="true" customHeight="true" outlineLevel="0" collapsed="false">
      <c r="A97" s="59" t="n">
        <f aca="false">A96+1</f>
        <v>88</v>
      </c>
      <c r="B97" s="68" t="n">
        <f aca="false">B96+1</f>
        <v>5088</v>
      </c>
      <c r="C97" s="69" t="n">
        <v>743900</v>
      </c>
      <c r="D97" s="70" t="s">
        <v>165</v>
      </c>
      <c r="E97" s="63" t="n">
        <f aca="false">SUM(F97:K97)</f>
        <v>0</v>
      </c>
      <c r="F97" s="71"/>
      <c r="G97" s="82"/>
      <c r="H97" s="82"/>
      <c r="I97" s="82"/>
      <c r="J97" s="82"/>
      <c r="K97" s="72"/>
      <c r="L97" s="73"/>
    </row>
    <row r="98" customFormat="false" ht="30" hidden="false" customHeight="true" outlineLevel="0" collapsed="false">
      <c r="A98" s="59" t="n">
        <f aca="false">A97+1</f>
        <v>89</v>
      </c>
      <c r="B98" s="74" t="n">
        <f aca="false">B97+1</f>
        <v>5089</v>
      </c>
      <c r="C98" s="61" t="n">
        <v>744000</v>
      </c>
      <c r="D98" s="62" t="s">
        <v>166</v>
      </c>
      <c r="E98" s="63" t="n">
        <f aca="false">SUM(F98:K98)</f>
        <v>1800</v>
      </c>
      <c r="F98" s="64" t="n">
        <f aca="false">F99+F100</f>
        <v>0</v>
      </c>
      <c r="G98" s="81" t="n">
        <f aca="false">G99+G100</f>
        <v>0</v>
      </c>
      <c r="H98" s="81" t="n">
        <f aca="false">H99+H100</f>
        <v>0</v>
      </c>
      <c r="I98" s="81" t="n">
        <f aca="false">I99+I100</f>
        <v>0</v>
      </c>
      <c r="J98" s="81" t="n">
        <f aca="false">J99+J100</f>
        <v>1800</v>
      </c>
      <c r="K98" s="65" t="n">
        <f aca="false">K99+K100</f>
        <v>0</v>
      </c>
      <c r="L98" s="58"/>
    </row>
    <row r="99" customFormat="false" ht="30" hidden="false" customHeight="true" outlineLevel="0" collapsed="false">
      <c r="A99" s="59" t="n">
        <f aca="false">A98+1</f>
        <v>90</v>
      </c>
      <c r="B99" s="68" t="n">
        <f aca="false">B98+1</f>
        <v>5090</v>
      </c>
      <c r="C99" s="83" t="n">
        <v>744100</v>
      </c>
      <c r="D99" s="70" t="s">
        <v>167</v>
      </c>
      <c r="E99" s="63" t="n">
        <f aca="false">SUM(F99:K99)</f>
        <v>1800</v>
      </c>
      <c r="F99" s="75"/>
      <c r="G99" s="84"/>
      <c r="H99" s="84"/>
      <c r="I99" s="84"/>
      <c r="J99" s="84" t="n">
        <f aca="false">2000-200</f>
        <v>1800</v>
      </c>
      <c r="K99" s="76"/>
      <c r="L99" s="77"/>
    </row>
    <row r="100" customFormat="false" ht="30" hidden="true" customHeight="true" outlineLevel="0" collapsed="false">
      <c r="A100" s="59" t="n">
        <f aca="false">A99+1</f>
        <v>91</v>
      </c>
      <c r="B100" s="68" t="n">
        <f aca="false">B99+1</f>
        <v>5091</v>
      </c>
      <c r="C100" s="69" t="n">
        <v>744200</v>
      </c>
      <c r="D100" s="70" t="s">
        <v>168</v>
      </c>
      <c r="E100" s="63" t="n">
        <f aca="false">SUM(F100:K100)</f>
        <v>0</v>
      </c>
      <c r="F100" s="71"/>
      <c r="G100" s="82"/>
      <c r="H100" s="82"/>
      <c r="I100" s="82"/>
      <c r="J100" s="82"/>
      <c r="K100" s="72"/>
      <c r="L100" s="73"/>
    </row>
    <row r="101" customFormat="false" ht="30" hidden="true" customHeight="true" outlineLevel="0" collapsed="false">
      <c r="A101" s="59" t="n">
        <f aca="false">A100+1</f>
        <v>92</v>
      </c>
      <c r="B101" s="74" t="n">
        <f aca="false">B100+1</f>
        <v>5092</v>
      </c>
      <c r="C101" s="61" t="n">
        <v>745000</v>
      </c>
      <c r="D101" s="62" t="s">
        <v>169</v>
      </c>
      <c r="E101" s="63" t="n">
        <f aca="false">SUM(F101:K101)</f>
        <v>0</v>
      </c>
      <c r="F101" s="64" t="n">
        <f aca="false">F102</f>
        <v>0</v>
      </c>
      <c r="G101" s="81" t="n">
        <f aca="false">G102</f>
        <v>0</v>
      </c>
      <c r="H101" s="81" t="n">
        <f aca="false">H102</f>
        <v>0</v>
      </c>
      <c r="I101" s="81" t="n">
        <f aca="false">I102</f>
        <v>0</v>
      </c>
      <c r="J101" s="81" t="n">
        <f aca="false">J102</f>
        <v>0</v>
      </c>
      <c r="K101" s="65" t="n">
        <f aca="false">K102</f>
        <v>0</v>
      </c>
      <c r="L101" s="58"/>
    </row>
    <row r="102" customFormat="false" ht="30" hidden="true" customHeight="true" outlineLevel="0" collapsed="false">
      <c r="A102" s="59" t="n">
        <f aca="false">A101+1</f>
        <v>93</v>
      </c>
      <c r="B102" s="68" t="n">
        <f aca="false">B101+1</f>
        <v>5093</v>
      </c>
      <c r="C102" s="69" t="n">
        <v>745100</v>
      </c>
      <c r="D102" s="70" t="s">
        <v>170</v>
      </c>
      <c r="E102" s="63" t="n">
        <f aca="false">SUM(F102:K102)</f>
        <v>0</v>
      </c>
      <c r="F102" s="71"/>
      <c r="G102" s="82"/>
      <c r="H102" s="82"/>
      <c r="I102" s="82"/>
      <c r="J102" s="82"/>
      <c r="K102" s="72"/>
      <c r="L102" s="73"/>
    </row>
    <row r="103" customFormat="false" ht="30" hidden="false" customHeight="true" outlineLevel="0" collapsed="false">
      <c r="A103" s="59" t="n">
        <f aca="false">A102+1</f>
        <v>94</v>
      </c>
      <c r="B103" s="74" t="n">
        <f aca="false">B102+1</f>
        <v>5094</v>
      </c>
      <c r="C103" s="61" t="n">
        <v>770000</v>
      </c>
      <c r="D103" s="62" t="s">
        <v>171</v>
      </c>
      <c r="E103" s="63" t="n">
        <f aca="false">SUM(F103:K103)</f>
        <v>500</v>
      </c>
      <c r="F103" s="64" t="n">
        <f aca="false">F104+F106</f>
        <v>0</v>
      </c>
      <c r="G103" s="81" t="n">
        <f aca="false">G104+G106</f>
        <v>0</v>
      </c>
      <c r="H103" s="81" t="n">
        <f aca="false">H104+H106</f>
        <v>0</v>
      </c>
      <c r="I103" s="81" t="n">
        <f aca="false">I104+I106</f>
        <v>500</v>
      </c>
      <c r="J103" s="81" t="n">
        <f aca="false">J104+J106</f>
        <v>0</v>
      </c>
      <c r="K103" s="65" t="n">
        <f aca="false">K104+K106</f>
        <v>0</v>
      </c>
      <c r="L103" s="58"/>
    </row>
    <row r="104" customFormat="false" ht="30" hidden="false" customHeight="true" outlineLevel="0" collapsed="false">
      <c r="A104" s="59" t="n">
        <f aca="false">A103+1</f>
        <v>95</v>
      </c>
      <c r="B104" s="74" t="n">
        <f aca="false">B103+1</f>
        <v>5095</v>
      </c>
      <c r="C104" s="61" t="n">
        <v>771000</v>
      </c>
      <c r="D104" s="62" t="s">
        <v>172</v>
      </c>
      <c r="E104" s="63" t="n">
        <f aca="false">SUM(F104:K104)</f>
        <v>500</v>
      </c>
      <c r="F104" s="64" t="n">
        <f aca="false">F105</f>
        <v>0</v>
      </c>
      <c r="G104" s="81" t="n">
        <f aca="false">G105</f>
        <v>0</v>
      </c>
      <c r="H104" s="81" t="n">
        <f aca="false">H105</f>
        <v>0</v>
      </c>
      <c r="I104" s="81" t="n">
        <f aca="false">I105</f>
        <v>500</v>
      </c>
      <c r="J104" s="81" t="n">
        <f aca="false">J105</f>
        <v>0</v>
      </c>
      <c r="K104" s="65" t="n">
        <f aca="false">K105</f>
        <v>0</v>
      </c>
      <c r="L104" s="58"/>
    </row>
    <row r="105" customFormat="false" ht="24.95" hidden="false" customHeight="true" outlineLevel="0" collapsed="false">
      <c r="A105" s="59" t="n">
        <f aca="false">A104+1</f>
        <v>96</v>
      </c>
      <c r="B105" s="68" t="n">
        <f aca="false">B104+1</f>
        <v>5096</v>
      </c>
      <c r="C105" s="83" t="n">
        <v>771100</v>
      </c>
      <c r="D105" s="70" t="s">
        <v>173</v>
      </c>
      <c r="E105" s="63" t="n">
        <f aca="false">SUM(F105:K105)</f>
        <v>500</v>
      </c>
      <c r="F105" s="75"/>
      <c r="G105" s="84"/>
      <c r="H105" s="84"/>
      <c r="I105" s="84" t="n">
        <v>500</v>
      </c>
      <c r="J105" s="84"/>
      <c r="K105" s="76"/>
      <c r="L105" s="77"/>
    </row>
    <row r="106" customFormat="false" ht="30" hidden="true" customHeight="true" outlineLevel="0" collapsed="false">
      <c r="A106" s="59" t="n">
        <f aca="false">A105+1</f>
        <v>97</v>
      </c>
      <c r="B106" s="74" t="n">
        <f aca="false">B105+1</f>
        <v>5097</v>
      </c>
      <c r="C106" s="61" t="n">
        <v>772000</v>
      </c>
      <c r="D106" s="62" t="s">
        <v>174</v>
      </c>
      <c r="E106" s="63" t="n">
        <f aca="false">SUM(F106:K106)</f>
        <v>0</v>
      </c>
      <c r="F106" s="64" t="n">
        <f aca="false">F107</f>
        <v>0</v>
      </c>
      <c r="G106" s="81" t="n">
        <f aca="false">G107</f>
        <v>0</v>
      </c>
      <c r="H106" s="81" t="n">
        <f aca="false">H107</f>
        <v>0</v>
      </c>
      <c r="I106" s="81" t="n">
        <f aca="false">I107</f>
        <v>0</v>
      </c>
      <c r="J106" s="81" t="n">
        <f aca="false">J107</f>
        <v>0</v>
      </c>
      <c r="K106" s="65" t="n">
        <f aca="false">K107</f>
        <v>0</v>
      </c>
      <c r="L106" s="58"/>
    </row>
    <row r="107" customFormat="false" ht="30" hidden="true" customHeight="true" outlineLevel="0" collapsed="false">
      <c r="A107" s="59" t="n">
        <f aca="false">A106+1</f>
        <v>98</v>
      </c>
      <c r="B107" s="68" t="n">
        <f aca="false">B106+1</f>
        <v>5098</v>
      </c>
      <c r="C107" s="69" t="n">
        <v>772100</v>
      </c>
      <c r="D107" s="70" t="s">
        <v>175</v>
      </c>
      <c r="E107" s="63" t="n">
        <f aca="false">SUM(F107:K107)</f>
        <v>0</v>
      </c>
      <c r="F107" s="75"/>
      <c r="G107" s="84"/>
      <c r="H107" s="84"/>
      <c r="I107" s="84"/>
      <c r="J107" s="84"/>
      <c r="K107" s="76"/>
      <c r="L107" s="77"/>
    </row>
    <row r="108" customFormat="false" ht="30" hidden="false" customHeight="true" outlineLevel="0" collapsed="false">
      <c r="A108" s="59" t="n">
        <f aca="false">A107+1</f>
        <v>99</v>
      </c>
      <c r="B108" s="74" t="n">
        <f aca="false">B107+1</f>
        <v>5099</v>
      </c>
      <c r="C108" s="61" t="n">
        <v>780000</v>
      </c>
      <c r="D108" s="62" t="s">
        <v>176</v>
      </c>
      <c r="E108" s="63" t="n">
        <f aca="false">SUM(F108:K108)</f>
        <v>2484886</v>
      </c>
      <c r="F108" s="64" t="n">
        <f aca="false">F109</f>
        <v>0</v>
      </c>
      <c r="G108" s="81" t="n">
        <f aca="false">G109</f>
        <v>0</v>
      </c>
      <c r="H108" s="81" t="n">
        <f aca="false">H109</f>
        <v>0</v>
      </c>
      <c r="I108" s="81" t="n">
        <f aca="false">I109</f>
        <v>2484886</v>
      </c>
      <c r="J108" s="81" t="n">
        <f aca="false">J109</f>
        <v>0</v>
      </c>
      <c r="K108" s="65" t="n">
        <f aca="false">K109</f>
        <v>0</v>
      </c>
      <c r="L108" s="58"/>
    </row>
    <row r="109" customFormat="false" ht="30" hidden="false" customHeight="true" outlineLevel="0" collapsed="false">
      <c r="A109" s="59" t="n">
        <f aca="false">A108+1</f>
        <v>100</v>
      </c>
      <c r="B109" s="74" t="n">
        <f aca="false">B108+1</f>
        <v>5100</v>
      </c>
      <c r="C109" s="61" t="n">
        <v>781000</v>
      </c>
      <c r="D109" s="62" t="s">
        <v>177</v>
      </c>
      <c r="E109" s="63" t="n">
        <f aca="false">SUM(F109:K109)</f>
        <v>2484886</v>
      </c>
      <c r="F109" s="64" t="n">
        <f aca="false">F110+F111</f>
        <v>0</v>
      </c>
      <c r="G109" s="81" t="n">
        <f aca="false">G110+G111</f>
        <v>0</v>
      </c>
      <c r="H109" s="81" t="n">
        <f aca="false">H110+H111</f>
        <v>0</v>
      </c>
      <c r="I109" s="81" t="n">
        <f aca="false">I110+I111</f>
        <v>2484886</v>
      </c>
      <c r="J109" s="81" t="n">
        <f aca="false">J110+J111</f>
        <v>0</v>
      </c>
      <c r="K109" s="65" t="n">
        <f aca="false">K110+K111</f>
        <v>0</v>
      </c>
      <c r="L109" s="58"/>
    </row>
    <row r="110" customFormat="false" ht="30" hidden="false" customHeight="true" outlineLevel="0" collapsed="false">
      <c r="A110" s="59" t="n">
        <f aca="false">A109+1</f>
        <v>101</v>
      </c>
      <c r="B110" s="86" t="n">
        <f aca="false">B109+1</f>
        <v>5101</v>
      </c>
      <c r="C110" s="87" t="n">
        <v>781100</v>
      </c>
      <c r="D110" s="88" t="s">
        <v>178</v>
      </c>
      <c r="E110" s="63" t="n">
        <f aca="false">SUM(F110:K110)</f>
        <v>2484886</v>
      </c>
      <c r="F110" s="89"/>
      <c r="G110" s="90"/>
      <c r="H110" s="90"/>
      <c r="I110" s="90" t="n">
        <v>2484886</v>
      </c>
      <c r="J110" s="90"/>
      <c r="K110" s="91"/>
      <c r="L110" s="92"/>
      <c r="M110" s="3" t="n">
        <v>2484886</v>
      </c>
    </row>
    <row r="111" customFormat="false" ht="30" hidden="true" customHeight="true" outlineLevel="0" collapsed="false">
      <c r="A111" s="59" t="n">
        <f aca="false">A110+1</f>
        <v>102</v>
      </c>
      <c r="B111" s="68" t="n">
        <f aca="false">B110+1</f>
        <v>5102</v>
      </c>
      <c r="C111" s="69" t="n">
        <v>781300</v>
      </c>
      <c r="D111" s="70" t="s">
        <v>179</v>
      </c>
      <c r="E111" s="63" t="n">
        <f aca="false">SUM(F111:K111)</f>
        <v>0</v>
      </c>
      <c r="F111" s="71"/>
      <c r="G111" s="82"/>
      <c r="H111" s="82"/>
      <c r="I111" s="82"/>
      <c r="J111" s="82"/>
      <c r="K111" s="72"/>
      <c r="L111" s="73"/>
    </row>
    <row r="112" customFormat="false" ht="20.1" hidden="false" customHeight="true" outlineLevel="0" collapsed="false">
      <c r="A112" s="59" t="n">
        <f aca="false">A111+1</f>
        <v>103</v>
      </c>
      <c r="B112" s="74" t="n">
        <f aca="false">B111+1</f>
        <v>5103</v>
      </c>
      <c r="C112" s="61" t="n">
        <v>790000</v>
      </c>
      <c r="D112" s="62" t="s">
        <v>180</v>
      </c>
      <c r="E112" s="63" t="n">
        <f aca="false">SUM(F112:K112)</f>
        <v>40688</v>
      </c>
      <c r="F112" s="64" t="n">
        <f aca="false">F113</f>
        <v>2000</v>
      </c>
      <c r="G112" s="81" t="n">
        <f aca="false">G113</f>
        <v>37788</v>
      </c>
      <c r="H112" s="81" t="n">
        <f aca="false">H113</f>
        <v>900</v>
      </c>
      <c r="I112" s="81" t="n">
        <f aca="false">I113</f>
        <v>0</v>
      </c>
      <c r="J112" s="81" t="n">
        <f aca="false">J113</f>
        <v>0</v>
      </c>
      <c r="K112" s="65" t="n">
        <f aca="false">K113</f>
        <v>0</v>
      </c>
      <c r="L112" s="58"/>
    </row>
    <row r="113" customFormat="false" ht="20.1" hidden="false" customHeight="true" outlineLevel="0" collapsed="false">
      <c r="A113" s="59" t="n">
        <f aca="false">A112+1</f>
        <v>104</v>
      </c>
      <c r="B113" s="74" t="n">
        <f aca="false">B112+1</f>
        <v>5104</v>
      </c>
      <c r="C113" s="61" t="n">
        <v>791000</v>
      </c>
      <c r="D113" s="62" t="s">
        <v>181</v>
      </c>
      <c r="E113" s="63" t="n">
        <f aca="false">SUM(F113:K113)</f>
        <v>40688</v>
      </c>
      <c r="F113" s="64" t="n">
        <f aca="false">F114</f>
        <v>2000</v>
      </c>
      <c r="G113" s="81" t="n">
        <f aca="false">G114</f>
        <v>37788</v>
      </c>
      <c r="H113" s="81" t="n">
        <f aca="false">H114</f>
        <v>900</v>
      </c>
      <c r="I113" s="81" t="n">
        <f aca="false">I114</f>
        <v>0</v>
      </c>
      <c r="J113" s="81" t="n">
        <f aca="false">J114</f>
        <v>0</v>
      </c>
      <c r="K113" s="65" t="n">
        <f aca="false">K114</f>
        <v>0</v>
      </c>
      <c r="L113" s="58"/>
    </row>
    <row r="114" customFormat="false" ht="24.95" hidden="false" customHeight="true" outlineLevel="0" collapsed="false">
      <c r="A114" s="59" t="n">
        <f aca="false">A113+1</f>
        <v>105</v>
      </c>
      <c r="B114" s="86" t="n">
        <f aca="false">B113+1</f>
        <v>5105</v>
      </c>
      <c r="C114" s="87" t="n">
        <v>791100</v>
      </c>
      <c r="D114" s="88" t="s">
        <v>11</v>
      </c>
      <c r="E114" s="63" t="n">
        <f aca="false">SUM(F114:K114)</f>
        <v>40688</v>
      </c>
      <c r="F114" s="89" t="n">
        <f aca="false">5500-3500</f>
        <v>2000</v>
      </c>
      <c r="G114" s="93" t="n">
        <f aca="false">37788</f>
        <v>37788</v>
      </c>
      <c r="H114" s="90" t="n">
        <v>900</v>
      </c>
      <c r="I114" s="90"/>
      <c r="J114" s="90"/>
      <c r="K114" s="91"/>
      <c r="L114" s="92"/>
    </row>
    <row r="115" customFormat="false" ht="30" hidden="true" customHeight="true" outlineLevel="0" collapsed="false">
      <c r="A115" s="59" t="n">
        <f aca="false">A114+1</f>
        <v>106</v>
      </c>
      <c r="B115" s="74" t="n">
        <f aca="false">B114+1</f>
        <v>5106</v>
      </c>
      <c r="C115" s="61" t="n">
        <v>800000</v>
      </c>
      <c r="D115" s="62" t="s">
        <v>182</v>
      </c>
      <c r="E115" s="63" t="n">
        <f aca="false">SUM(F115:K115)</f>
        <v>0</v>
      </c>
      <c r="F115" s="94" t="n">
        <f aca="false">F116+F123+F130+F133</f>
        <v>0</v>
      </c>
      <c r="G115" s="94" t="n">
        <f aca="false">G116+G123+G130+G133</f>
        <v>0</v>
      </c>
      <c r="H115" s="94" t="n">
        <f aca="false">H116+H123+H130+H133</f>
        <v>0</v>
      </c>
      <c r="I115" s="94" t="n">
        <f aca="false">I116+I123+I130+I133</f>
        <v>0</v>
      </c>
      <c r="J115" s="94" t="n">
        <f aca="false">J116+J123+J130+J133</f>
        <v>0</v>
      </c>
      <c r="K115" s="95" t="n">
        <f aca="false">K116+K123+K130+K133</f>
        <v>0</v>
      </c>
      <c r="L115" s="96"/>
    </row>
    <row r="116" customFormat="false" ht="30" hidden="true" customHeight="true" outlineLevel="0" collapsed="false">
      <c r="A116" s="59" t="n">
        <f aca="false">A115+1</f>
        <v>107</v>
      </c>
      <c r="B116" s="74" t="n">
        <f aca="false">B115+1</f>
        <v>5107</v>
      </c>
      <c r="C116" s="61" t="n">
        <v>810000</v>
      </c>
      <c r="D116" s="62" t="s">
        <v>183</v>
      </c>
      <c r="E116" s="63" t="n">
        <f aca="false">SUM(F116:K116)</f>
        <v>0</v>
      </c>
      <c r="F116" s="94" t="n">
        <f aca="false">F117+F119+F121</f>
        <v>0</v>
      </c>
      <c r="G116" s="94" t="n">
        <f aca="false">G117+G119+G121</f>
        <v>0</v>
      </c>
      <c r="H116" s="94" t="n">
        <f aca="false">H117+H119+H121</f>
        <v>0</v>
      </c>
      <c r="I116" s="94" t="n">
        <f aca="false">I117+I119+I121</f>
        <v>0</v>
      </c>
      <c r="J116" s="94" t="n">
        <f aca="false">J117+J119+J121</f>
        <v>0</v>
      </c>
      <c r="K116" s="95" t="n">
        <f aca="false">K117+K119+K121</f>
        <v>0</v>
      </c>
      <c r="L116" s="96"/>
    </row>
    <row r="117" customFormat="false" ht="30" hidden="true" customHeight="true" outlineLevel="0" collapsed="false">
      <c r="A117" s="59" t="n">
        <f aca="false">A116+1</f>
        <v>108</v>
      </c>
      <c r="B117" s="74" t="n">
        <f aca="false">B116+1</f>
        <v>5108</v>
      </c>
      <c r="C117" s="61" t="n">
        <v>811000</v>
      </c>
      <c r="D117" s="62" t="s">
        <v>184</v>
      </c>
      <c r="E117" s="63" t="n">
        <f aca="false">SUM(F117:K117)</f>
        <v>0</v>
      </c>
      <c r="F117" s="94" t="n">
        <f aca="false">F118</f>
        <v>0</v>
      </c>
      <c r="G117" s="94" t="n">
        <f aca="false">G118</f>
        <v>0</v>
      </c>
      <c r="H117" s="94" t="n">
        <f aca="false">H118</f>
        <v>0</v>
      </c>
      <c r="I117" s="94" t="n">
        <f aca="false">I118</f>
        <v>0</v>
      </c>
      <c r="J117" s="94" t="n">
        <f aca="false">J118</f>
        <v>0</v>
      </c>
      <c r="K117" s="95" t="n">
        <f aca="false">K118</f>
        <v>0</v>
      </c>
      <c r="L117" s="96"/>
    </row>
    <row r="118" customFormat="false" ht="30" hidden="true" customHeight="true" outlineLevel="0" collapsed="false">
      <c r="A118" s="59" t="n">
        <f aca="false">A117+1</f>
        <v>109</v>
      </c>
      <c r="B118" s="68" t="n">
        <f aca="false">B117+1</f>
        <v>5109</v>
      </c>
      <c r="C118" s="69" t="n">
        <v>811100</v>
      </c>
      <c r="D118" s="70" t="s">
        <v>185</v>
      </c>
      <c r="E118" s="63" t="n">
        <f aca="false">SUM(F118:K118)</f>
        <v>0</v>
      </c>
      <c r="F118" s="97"/>
      <c r="G118" s="97"/>
      <c r="H118" s="97"/>
      <c r="I118" s="97"/>
      <c r="J118" s="97"/>
      <c r="K118" s="98"/>
      <c r="L118" s="99"/>
    </row>
    <row r="119" customFormat="false" ht="30" hidden="true" customHeight="true" outlineLevel="0" collapsed="false">
      <c r="A119" s="59" t="n">
        <f aca="false">A118+1</f>
        <v>110</v>
      </c>
      <c r="B119" s="74" t="n">
        <f aca="false">B118+1</f>
        <v>5110</v>
      </c>
      <c r="C119" s="61" t="n">
        <v>812000</v>
      </c>
      <c r="D119" s="62" t="s">
        <v>186</v>
      </c>
      <c r="E119" s="63" t="n">
        <f aca="false">SUM(F119:K119)</f>
        <v>0</v>
      </c>
      <c r="F119" s="94" t="n">
        <f aca="false">F120</f>
        <v>0</v>
      </c>
      <c r="G119" s="94" t="n">
        <f aca="false">G120</f>
        <v>0</v>
      </c>
      <c r="H119" s="94" t="n">
        <f aca="false">H120</f>
        <v>0</v>
      </c>
      <c r="I119" s="94" t="n">
        <f aca="false">I120</f>
        <v>0</v>
      </c>
      <c r="J119" s="94" t="n">
        <f aca="false">J120</f>
        <v>0</v>
      </c>
      <c r="K119" s="95" t="n">
        <f aca="false">K120</f>
        <v>0</v>
      </c>
      <c r="L119" s="96"/>
    </row>
    <row r="120" customFormat="false" ht="30" hidden="true" customHeight="true" outlineLevel="0" collapsed="false">
      <c r="A120" s="59" t="n">
        <f aca="false">A119+1</f>
        <v>111</v>
      </c>
      <c r="B120" s="68" t="n">
        <f aca="false">B119+1</f>
        <v>5111</v>
      </c>
      <c r="C120" s="69" t="n">
        <v>812100</v>
      </c>
      <c r="D120" s="70" t="s">
        <v>187</v>
      </c>
      <c r="E120" s="63" t="n">
        <f aca="false">SUM(F120:K120)</f>
        <v>0</v>
      </c>
      <c r="F120" s="97"/>
      <c r="G120" s="97"/>
      <c r="H120" s="97"/>
      <c r="I120" s="97"/>
      <c r="J120" s="97"/>
      <c r="K120" s="98"/>
      <c r="L120" s="99"/>
    </row>
    <row r="121" customFormat="false" ht="30" hidden="true" customHeight="true" outlineLevel="0" collapsed="false">
      <c r="A121" s="59" t="n">
        <f aca="false">A120+1</f>
        <v>112</v>
      </c>
      <c r="B121" s="74" t="n">
        <f aca="false">B120+1</f>
        <v>5112</v>
      </c>
      <c r="C121" s="61" t="n">
        <v>813000</v>
      </c>
      <c r="D121" s="62" t="s">
        <v>188</v>
      </c>
      <c r="E121" s="63" t="n">
        <f aca="false">SUM(F121:K121)</f>
        <v>0</v>
      </c>
      <c r="F121" s="94" t="n">
        <f aca="false">F122</f>
        <v>0</v>
      </c>
      <c r="G121" s="94" t="n">
        <f aca="false">G122</f>
        <v>0</v>
      </c>
      <c r="H121" s="94" t="n">
        <f aca="false">H122</f>
        <v>0</v>
      </c>
      <c r="I121" s="94" t="n">
        <f aca="false">I122</f>
        <v>0</v>
      </c>
      <c r="J121" s="94" t="n">
        <f aca="false">J122</f>
        <v>0</v>
      </c>
      <c r="K121" s="95" t="n">
        <f aca="false">K122</f>
        <v>0</v>
      </c>
      <c r="L121" s="96"/>
    </row>
    <row r="122" customFormat="false" ht="30" hidden="true" customHeight="true" outlineLevel="0" collapsed="false">
      <c r="A122" s="59" t="n">
        <f aca="false">A121+1</f>
        <v>113</v>
      </c>
      <c r="B122" s="68" t="n">
        <f aca="false">B121+1</f>
        <v>5113</v>
      </c>
      <c r="C122" s="69" t="n">
        <v>813100</v>
      </c>
      <c r="D122" s="70" t="s">
        <v>189</v>
      </c>
      <c r="E122" s="63" t="n">
        <f aca="false">SUM(F122:K122)</f>
        <v>0</v>
      </c>
      <c r="F122" s="97"/>
      <c r="G122" s="97"/>
      <c r="H122" s="97"/>
      <c r="I122" s="97"/>
      <c r="J122" s="97"/>
      <c r="K122" s="98"/>
      <c r="L122" s="99"/>
    </row>
    <row r="123" customFormat="false" ht="30" hidden="true" customHeight="true" outlineLevel="0" collapsed="false">
      <c r="A123" s="59" t="n">
        <f aca="false">A122+1</f>
        <v>114</v>
      </c>
      <c r="B123" s="74" t="n">
        <f aca="false">B122+1</f>
        <v>5114</v>
      </c>
      <c r="C123" s="61" t="n">
        <v>820000</v>
      </c>
      <c r="D123" s="62" t="s">
        <v>190</v>
      </c>
      <c r="E123" s="63" t="n">
        <f aca="false">SUM(F123:K123)</f>
        <v>0</v>
      </c>
      <c r="F123" s="94" t="n">
        <f aca="false">F124+F126+F128</f>
        <v>0</v>
      </c>
      <c r="G123" s="94" t="n">
        <f aca="false">G124+G126+G128</f>
        <v>0</v>
      </c>
      <c r="H123" s="94" t="n">
        <f aca="false">H124+H126+H128</f>
        <v>0</v>
      </c>
      <c r="I123" s="94" t="n">
        <f aca="false">I124+I126+I128</f>
        <v>0</v>
      </c>
      <c r="J123" s="94" t="n">
        <f aca="false">J124+J126+J128</f>
        <v>0</v>
      </c>
      <c r="K123" s="95" t="n">
        <f aca="false">K124+K126+K128</f>
        <v>0</v>
      </c>
      <c r="L123" s="96"/>
    </row>
    <row r="124" customFormat="false" ht="30" hidden="true" customHeight="true" outlineLevel="0" collapsed="false">
      <c r="A124" s="59" t="n">
        <f aca="false">A123+1</f>
        <v>115</v>
      </c>
      <c r="B124" s="74" t="n">
        <f aca="false">B123+1</f>
        <v>5115</v>
      </c>
      <c r="C124" s="61" t="n">
        <v>821000</v>
      </c>
      <c r="D124" s="62" t="s">
        <v>191</v>
      </c>
      <c r="E124" s="63" t="n">
        <f aca="false">SUM(F124:K124)</f>
        <v>0</v>
      </c>
      <c r="F124" s="94" t="n">
        <f aca="false">F125</f>
        <v>0</v>
      </c>
      <c r="G124" s="94" t="n">
        <f aca="false">G125</f>
        <v>0</v>
      </c>
      <c r="H124" s="94" t="n">
        <f aca="false">H125</f>
        <v>0</v>
      </c>
      <c r="I124" s="94" t="n">
        <f aca="false">I125</f>
        <v>0</v>
      </c>
      <c r="J124" s="94" t="n">
        <f aca="false">J125</f>
        <v>0</v>
      </c>
      <c r="K124" s="95" t="n">
        <f aca="false">K125</f>
        <v>0</v>
      </c>
      <c r="L124" s="96"/>
    </row>
    <row r="125" customFormat="false" ht="30" hidden="true" customHeight="true" outlineLevel="0" collapsed="false">
      <c r="A125" s="59" t="n">
        <f aca="false">A124+1</f>
        <v>116</v>
      </c>
      <c r="B125" s="68" t="n">
        <f aca="false">B124+1</f>
        <v>5116</v>
      </c>
      <c r="C125" s="69" t="n">
        <v>821100</v>
      </c>
      <c r="D125" s="70" t="s">
        <v>192</v>
      </c>
      <c r="E125" s="63" t="n">
        <f aca="false">SUM(F125:K125)</f>
        <v>0</v>
      </c>
      <c r="F125" s="97"/>
      <c r="G125" s="97"/>
      <c r="H125" s="97"/>
      <c r="I125" s="97"/>
      <c r="J125" s="97"/>
      <c r="K125" s="98"/>
      <c r="L125" s="99"/>
    </row>
    <row r="126" customFormat="false" ht="30" hidden="true" customHeight="true" outlineLevel="0" collapsed="false">
      <c r="A126" s="59" t="n">
        <f aca="false">A125+1</f>
        <v>117</v>
      </c>
      <c r="B126" s="74" t="n">
        <f aca="false">B125+1</f>
        <v>5117</v>
      </c>
      <c r="C126" s="61" t="n">
        <v>822000</v>
      </c>
      <c r="D126" s="62" t="s">
        <v>193</v>
      </c>
      <c r="E126" s="63" t="n">
        <f aca="false">SUM(F126:K126)</f>
        <v>0</v>
      </c>
      <c r="F126" s="94" t="n">
        <f aca="false">F127</f>
        <v>0</v>
      </c>
      <c r="G126" s="94" t="n">
        <f aca="false">G127</f>
        <v>0</v>
      </c>
      <c r="H126" s="94" t="n">
        <f aca="false">H127</f>
        <v>0</v>
      </c>
      <c r="I126" s="94" t="n">
        <f aca="false">I127</f>
        <v>0</v>
      </c>
      <c r="J126" s="94" t="n">
        <f aca="false">J127</f>
        <v>0</v>
      </c>
      <c r="K126" s="95" t="n">
        <f aca="false">K127</f>
        <v>0</v>
      </c>
      <c r="L126" s="96"/>
    </row>
    <row r="127" customFormat="false" ht="30" hidden="true" customHeight="true" outlineLevel="0" collapsed="false">
      <c r="A127" s="59" t="n">
        <f aca="false">A126+1</f>
        <v>118</v>
      </c>
      <c r="B127" s="68" t="n">
        <f aca="false">B126+1</f>
        <v>5118</v>
      </c>
      <c r="C127" s="69" t="n">
        <v>822100</v>
      </c>
      <c r="D127" s="70" t="s">
        <v>194</v>
      </c>
      <c r="E127" s="63" t="n">
        <f aca="false">SUM(F127:K127)</f>
        <v>0</v>
      </c>
      <c r="F127" s="97"/>
      <c r="G127" s="97"/>
      <c r="H127" s="97"/>
      <c r="I127" s="97"/>
      <c r="J127" s="97"/>
      <c r="K127" s="98"/>
      <c r="L127" s="99"/>
    </row>
    <row r="128" customFormat="false" ht="30" hidden="true" customHeight="true" outlineLevel="0" collapsed="false">
      <c r="A128" s="59" t="n">
        <f aca="false">A127+1</f>
        <v>119</v>
      </c>
      <c r="B128" s="74" t="n">
        <f aca="false">B127+1</f>
        <v>5119</v>
      </c>
      <c r="C128" s="61" t="n">
        <v>823000</v>
      </c>
      <c r="D128" s="62" t="s">
        <v>195</v>
      </c>
      <c r="E128" s="63" t="n">
        <f aca="false">SUM(F128:K128)</f>
        <v>0</v>
      </c>
      <c r="F128" s="94" t="n">
        <f aca="false">F129</f>
        <v>0</v>
      </c>
      <c r="G128" s="94" t="n">
        <f aca="false">G129</f>
        <v>0</v>
      </c>
      <c r="H128" s="94" t="n">
        <f aca="false">H129</f>
        <v>0</v>
      </c>
      <c r="I128" s="94" t="n">
        <f aca="false">I129</f>
        <v>0</v>
      </c>
      <c r="J128" s="94" t="n">
        <f aca="false">J129</f>
        <v>0</v>
      </c>
      <c r="K128" s="95" t="n">
        <f aca="false">K129</f>
        <v>0</v>
      </c>
      <c r="L128" s="96"/>
    </row>
    <row r="129" customFormat="false" ht="30" hidden="true" customHeight="true" outlineLevel="0" collapsed="false">
      <c r="A129" s="59" t="n">
        <f aca="false">A128+1</f>
        <v>120</v>
      </c>
      <c r="B129" s="68" t="n">
        <f aca="false">B128+1</f>
        <v>5120</v>
      </c>
      <c r="C129" s="69" t="n">
        <v>823100</v>
      </c>
      <c r="D129" s="70" t="s">
        <v>196</v>
      </c>
      <c r="E129" s="63" t="n">
        <f aca="false">SUM(F129:K129)</f>
        <v>0</v>
      </c>
      <c r="F129" s="97"/>
      <c r="G129" s="97"/>
      <c r="H129" s="97"/>
      <c r="I129" s="97"/>
      <c r="J129" s="97"/>
      <c r="K129" s="98"/>
      <c r="L129" s="99"/>
    </row>
    <row r="130" customFormat="false" ht="30" hidden="true" customHeight="true" outlineLevel="0" collapsed="false">
      <c r="A130" s="59" t="n">
        <f aca="false">A129+1</f>
        <v>121</v>
      </c>
      <c r="B130" s="74" t="n">
        <f aca="false">B129+1</f>
        <v>5121</v>
      </c>
      <c r="C130" s="61" t="n">
        <v>830000</v>
      </c>
      <c r="D130" s="62" t="s">
        <v>197</v>
      </c>
      <c r="E130" s="63" t="n">
        <f aca="false">SUM(F130:K130)</f>
        <v>0</v>
      </c>
      <c r="F130" s="94" t="n">
        <f aca="false">F131</f>
        <v>0</v>
      </c>
      <c r="G130" s="94" t="n">
        <f aca="false">G131</f>
        <v>0</v>
      </c>
      <c r="H130" s="94" t="n">
        <f aca="false">H131</f>
        <v>0</v>
      </c>
      <c r="I130" s="94" t="n">
        <f aca="false">I131</f>
        <v>0</v>
      </c>
      <c r="J130" s="94" t="n">
        <f aca="false">J131</f>
        <v>0</v>
      </c>
      <c r="K130" s="95" t="n">
        <f aca="false">K131</f>
        <v>0</v>
      </c>
      <c r="L130" s="96"/>
    </row>
    <row r="131" customFormat="false" ht="30" hidden="true" customHeight="true" outlineLevel="0" collapsed="false">
      <c r="A131" s="59" t="n">
        <f aca="false">A130+1</f>
        <v>122</v>
      </c>
      <c r="B131" s="74" t="n">
        <f aca="false">B130+1</f>
        <v>5122</v>
      </c>
      <c r="C131" s="61" t="n">
        <v>831000</v>
      </c>
      <c r="D131" s="62" t="s">
        <v>198</v>
      </c>
      <c r="E131" s="63" t="n">
        <f aca="false">SUM(F131:K131)</f>
        <v>0</v>
      </c>
      <c r="F131" s="94" t="n">
        <f aca="false">F132</f>
        <v>0</v>
      </c>
      <c r="G131" s="94" t="n">
        <f aca="false">G132</f>
        <v>0</v>
      </c>
      <c r="H131" s="94" t="n">
        <f aca="false">H132</f>
        <v>0</v>
      </c>
      <c r="I131" s="94" t="n">
        <f aca="false">I132</f>
        <v>0</v>
      </c>
      <c r="J131" s="94" t="n">
        <f aca="false">J132</f>
        <v>0</v>
      </c>
      <c r="K131" s="95" t="n">
        <f aca="false">K132</f>
        <v>0</v>
      </c>
      <c r="L131" s="96"/>
    </row>
    <row r="132" customFormat="false" ht="30" hidden="true" customHeight="true" outlineLevel="0" collapsed="false">
      <c r="A132" s="59" t="n">
        <f aca="false">A131+1</f>
        <v>123</v>
      </c>
      <c r="B132" s="68" t="n">
        <f aca="false">B131+1</f>
        <v>5123</v>
      </c>
      <c r="C132" s="69" t="n">
        <v>831100</v>
      </c>
      <c r="D132" s="70" t="s">
        <v>199</v>
      </c>
      <c r="E132" s="63" t="n">
        <f aca="false">SUM(F132:K132)</f>
        <v>0</v>
      </c>
      <c r="F132" s="97"/>
      <c r="G132" s="97"/>
      <c r="H132" s="97"/>
      <c r="I132" s="97"/>
      <c r="J132" s="97"/>
      <c r="K132" s="98"/>
      <c r="L132" s="99"/>
    </row>
    <row r="133" customFormat="false" ht="30" hidden="true" customHeight="true" outlineLevel="0" collapsed="false">
      <c r="A133" s="59" t="n">
        <f aca="false">A132+1</f>
        <v>124</v>
      </c>
      <c r="B133" s="74" t="n">
        <f aca="false">B132+1</f>
        <v>5124</v>
      </c>
      <c r="C133" s="61" t="n">
        <v>840000</v>
      </c>
      <c r="D133" s="62" t="s">
        <v>200</v>
      </c>
      <c r="E133" s="63" t="n">
        <f aca="false">SUM(F133:K133)</f>
        <v>0</v>
      </c>
      <c r="F133" s="94" t="n">
        <f aca="false">F134+F136+F138</f>
        <v>0</v>
      </c>
      <c r="G133" s="94" t="n">
        <f aca="false">G134+G136+G138</f>
        <v>0</v>
      </c>
      <c r="H133" s="94" t="n">
        <f aca="false">H134+H136+H138</f>
        <v>0</v>
      </c>
      <c r="I133" s="94" t="n">
        <f aca="false">I134+I136+I138</f>
        <v>0</v>
      </c>
      <c r="J133" s="94" t="n">
        <f aca="false">J134+J136+J138</f>
        <v>0</v>
      </c>
      <c r="K133" s="95" t="n">
        <f aca="false">K134+K136+K138</f>
        <v>0</v>
      </c>
      <c r="L133" s="96"/>
    </row>
    <row r="134" customFormat="false" ht="30" hidden="true" customHeight="true" outlineLevel="0" collapsed="false">
      <c r="A134" s="59" t="n">
        <f aca="false">A133+1</f>
        <v>125</v>
      </c>
      <c r="B134" s="74" t="n">
        <f aca="false">B133+1</f>
        <v>5125</v>
      </c>
      <c r="C134" s="61" t="n">
        <v>841000</v>
      </c>
      <c r="D134" s="62" t="s">
        <v>201</v>
      </c>
      <c r="E134" s="63" t="n">
        <f aca="false">SUM(F134:K134)</f>
        <v>0</v>
      </c>
      <c r="F134" s="94" t="n">
        <f aca="false">F135</f>
        <v>0</v>
      </c>
      <c r="G134" s="94" t="n">
        <f aca="false">G135</f>
        <v>0</v>
      </c>
      <c r="H134" s="94" t="n">
        <f aca="false">H135</f>
        <v>0</v>
      </c>
      <c r="I134" s="94" t="n">
        <f aca="false">I135</f>
        <v>0</v>
      </c>
      <c r="J134" s="94" t="n">
        <f aca="false">J135</f>
        <v>0</v>
      </c>
      <c r="K134" s="95" t="n">
        <f aca="false">K135</f>
        <v>0</v>
      </c>
      <c r="L134" s="96"/>
    </row>
    <row r="135" customFormat="false" ht="30" hidden="true" customHeight="true" outlineLevel="0" collapsed="false">
      <c r="A135" s="59" t="n">
        <f aca="false">A134+1</f>
        <v>126</v>
      </c>
      <c r="B135" s="68" t="n">
        <f aca="false">B134+1</f>
        <v>5126</v>
      </c>
      <c r="C135" s="69" t="n">
        <v>841100</v>
      </c>
      <c r="D135" s="70" t="s">
        <v>202</v>
      </c>
      <c r="E135" s="63" t="n">
        <f aca="false">SUM(F135:K135)</f>
        <v>0</v>
      </c>
      <c r="F135" s="97"/>
      <c r="G135" s="97"/>
      <c r="H135" s="97"/>
      <c r="I135" s="97"/>
      <c r="J135" s="97"/>
      <c r="K135" s="98"/>
      <c r="L135" s="99"/>
    </row>
    <row r="136" customFormat="false" ht="30" hidden="true" customHeight="true" outlineLevel="0" collapsed="false">
      <c r="A136" s="59" t="n">
        <f aca="false">A135+1</f>
        <v>127</v>
      </c>
      <c r="B136" s="74" t="n">
        <f aca="false">B135+1</f>
        <v>5127</v>
      </c>
      <c r="C136" s="61" t="n">
        <v>842000</v>
      </c>
      <c r="D136" s="62" t="s">
        <v>203</v>
      </c>
      <c r="E136" s="63" t="n">
        <f aca="false">SUM(F136:K136)</f>
        <v>0</v>
      </c>
      <c r="F136" s="94" t="n">
        <f aca="false">F137</f>
        <v>0</v>
      </c>
      <c r="G136" s="94" t="n">
        <f aca="false">G137</f>
        <v>0</v>
      </c>
      <c r="H136" s="94" t="n">
        <f aca="false">H137</f>
        <v>0</v>
      </c>
      <c r="I136" s="94" t="n">
        <f aca="false">I137</f>
        <v>0</v>
      </c>
      <c r="J136" s="94" t="n">
        <f aca="false">J137</f>
        <v>0</v>
      </c>
      <c r="K136" s="95" t="n">
        <f aca="false">K137</f>
        <v>0</v>
      </c>
      <c r="L136" s="96"/>
    </row>
    <row r="137" customFormat="false" ht="30" hidden="true" customHeight="true" outlineLevel="0" collapsed="false">
      <c r="A137" s="59" t="n">
        <f aca="false">A136+1</f>
        <v>128</v>
      </c>
      <c r="B137" s="68" t="n">
        <f aca="false">B136+1</f>
        <v>5128</v>
      </c>
      <c r="C137" s="69" t="n">
        <v>842100</v>
      </c>
      <c r="D137" s="70" t="s">
        <v>204</v>
      </c>
      <c r="E137" s="63" t="n">
        <f aca="false">SUM(F137:K137)</f>
        <v>0</v>
      </c>
      <c r="F137" s="97"/>
      <c r="G137" s="97"/>
      <c r="H137" s="97"/>
      <c r="I137" s="97"/>
      <c r="J137" s="97"/>
      <c r="K137" s="98"/>
      <c r="L137" s="99"/>
    </row>
    <row r="138" customFormat="false" ht="30" hidden="true" customHeight="true" outlineLevel="0" collapsed="false">
      <c r="A138" s="59" t="n">
        <f aca="false">A137+1</f>
        <v>129</v>
      </c>
      <c r="B138" s="74" t="n">
        <f aca="false">B137+1</f>
        <v>5129</v>
      </c>
      <c r="C138" s="61" t="n">
        <v>843000</v>
      </c>
      <c r="D138" s="62" t="s">
        <v>205</v>
      </c>
      <c r="E138" s="63" t="n">
        <f aca="false">SUM(F138:K138)</f>
        <v>0</v>
      </c>
      <c r="F138" s="94" t="n">
        <f aca="false">F139</f>
        <v>0</v>
      </c>
      <c r="G138" s="94" t="n">
        <f aca="false">G139</f>
        <v>0</v>
      </c>
      <c r="H138" s="94" t="n">
        <f aca="false">H139</f>
        <v>0</v>
      </c>
      <c r="I138" s="94" t="n">
        <f aca="false">I139</f>
        <v>0</v>
      </c>
      <c r="J138" s="94" t="n">
        <f aca="false">J139</f>
        <v>0</v>
      </c>
      <c r="K138" s="95" t="n">
        <f aca="false">K139</f>
        <v>0</v>
      </c>
      <c r="L138" s="96"/>
    </row>
    <row r="139" customFormat="false" ht="30" hidden="true" customHeight="true" outlineLevel="0" collapsed="false">
      <c r="A139" s="59" t="n">
        <f aca="false">A138+1</f>
        <v>130</v>
      </c>
      <c r="B139" s="68" t="n">
        <f aca="false">B138+1</f>
        <v>5130</v>
      </c>
      <c r="C139" s="69" t="n">
        <v>843100</v>
      </c>
      <c r="D139" s="70" t="s">
        <v>206</v>
      </c>
      <c r="E139" s="63" t="n">
        <f aca="false">SUM(F139:K139)</f>
        <v>0</v>
      </c>
      <c r="F139" s="97"/>
      <c r="G139" s="97"/>
      <c r="H139" s="97"/>
      <c r="I139" s="97"/>
      <c r="J139" s="97"/>
      <c r="K139" s="98"/>
      <c r="L139" s="99"/>
    </row>
    <row r="140" customFormat="false" ht="30" hidden="true" customHeight="true" outlineLevel="0" collapsed="false">
      <c r="A140" s="59" t="n">
        <f aca="false">A139+1</f>
        <v>131</v>
      </c>
      <c r="B140" s="74" t="n">
        <f aca="false">B139+1</f>
        <v>5131</v>
      </c>
      <c r="C140" s="61" t="n">
        <v>900000</v>
      </c>
      <c r="D140" s="62" t="s">
        <v>207</v>
      </c>
      <c r="E140" s="63" t="n">
        <f aca="false">SUM(F140:K140)</f>
        <v>0</v>
      </c>
      <c r="F140" s="94" t="n">
        <f aca="false">F141+F160</f>
        <v>0</v>
      </c>
      <c r="G140" s="94" t="n">
        <f aca="false">G141+G160</f>
        <v>0</v>
      </c>
      <c r="H140" s="94" t="n">
        <f aca="false">H141+H160</f>
        <v>0</v>
      </c>
      <c r="I140" s="94" t="n">
        <f aca="false">I141+I160</f>
        <v>0</v>
      </c>
      <c r="J140" s="94" t="n">
        <f aca="false">J141+J160</f>
        <v>0</v>
      </c>
      <c r="K140" s="95" t="n">
        <f aca="false">K141+K160</f>
        <v>0</v>
      </c>
      <c r="L140" s="96"/>
    </row>
    <row r="141" customFormat="false" ht="30" hidden="true" customHeight="true" outlineLevel="0" collapsed="false">
      <c r="A141" s="59" t="n">
        <f aca="false">A140+1</f>
        <v>132</v>
      </c>
      <c r="B141" s="74" t="n">
        <f aca="false">B140+1</f>
        <v>5132</v>
      </c>
      <c r="C141" s="61" t="n">
        <v>910000</v>
      </c>
      <c r="D141" s="62" t="s">
        <v>208</v>
      </c>
      <c r="E141" s="63" t="n">
        <f aca="false">SUM(F141:K141)</f>
        <v>0</v>
      </c>
      <c r="F141" s="94" t="n">
        <f aca="false">F142+F152</f>
        <v>0</v>
      </c>
      <c r="G141" s="94" t="n">
        <f aca="false">G142+G152</f>
        <v>0</v>
      </c>
      <c r="H141" s="94" t="n">
        <f aca="false">H142+H152</f>
        <v>0</v>
      </c>
      <c r="I141" s="94" t="n">
        <f aca="false">I142+I152</f>
        <v>0</v>
      </c>
      <c r="J141" s="94" t="n">
        <f aca="false">J142+J152</f>
        <v>0</v>
      </c>
      <c r="K141" s="95" t="n">
        <f aca="false">K142+K152</f>
        <v>0</v>
      </c>
      <c r="L141" s="96"/>
    </row>
    <row r="142" customFormat="false" ht="30" hidden="true" customHeight="true" outlineLevel="0" collapsed="false">
      <c r="A142" s="59" t="n">
        <f aca="false">A141+1</f>
        <v>133</v>
      </c>
      <c r="B142" s="74" t="n">
        <f aca="false">B141+1</f>
        <v>5133</v>
      </c>
      <c r="C142" s="61" t="n">
        <v>911000</v>
      </c>
      <c r="D142" s="62" t="s">
        <v>209</v>
      </c>
      <c r="E142" s="63" t="n">
        <f aca="false">SUM(F142:K142)</f>
        <v>0</v>
      </c>
      <c r="F142" s="94" t="n">
        <f aca="false">SUM(F143:F151)</f>
        <v>0</v>
      </c>
      <c r="G142" s="94" t="n">
        <f aca="false">SUM(G143:G151)</f>
        <v>0</v>
      </c>
      <c r="H142" s="94" t="n">
        <f aca="false">SUM(H143:H151)</f>
        <v>0</v>
      </c>
      <c r="I142" s="94" t="n">
        <f aca="false">SUM(I143:I151)</f>
        <v>0</v>
      </c>
      <c r="J142" s="94" t="n">
        <f aca="false">SUM(J143:J151)</f>
        <v>0</v>
      </c>
      <c r="K142" s="95" t="n">
        <f aca="false">SUM(K143:K151)</f>
        <v>0</v>
      </c>
      <c r="L142" s="96"/>
    </row>
    <row r="143" customFormat="false" ht="30" hidden="true" customHeight="true" outlineLevel="0" collapsed="false">
      <c r="A143" s="59" t="n">
        <f aca="false">A142+1</f>
        <v>134</v>
      </c>
      <c r="B143" s="68" t="n">
        <f aca="false">B142+1</f>
        <v>5134</v>
      </c>
      <c r="C143" s="69" t="n">
        <v>911100</v>
      </c>
      <c r="D143" s="70" t="s">
        <v>210</v>
      </c>
      <c r="E143" s="63" t="n">
        <f aca="false">SUM(F143:K143)</f>
        <v>0</v>
      </c>
      <c r="F143" s="97"/>
      <c r="G143" s="97"/>
      <c r="H143" s="97"/>
      <c r="I143" s="97"/>
      <c r="J143" s="97"/>
      <c r="K143" s="98"/>
      <c r="L143" s="99"/>
    </row>
    <row r="144" customFormat="false" ht="30" hidden="true" customHeight="true" outlineLevel="0" collapsed="false">
      <c r="A144" s="59" t="n">
        <f aca="false">A143+1</f>
        <v>135</v>
      </c>
      <c r="B144" s="68" t="n">
        <f aca="false">B143+1</f>
        <v>5135</v>
      </c>
      <c r="C144" s="69" t="n">
        <v>911200</v>
      </c>
      <c r="D144" s="70" t="s">
        <v>211</v>
      </c>
      <c r="E144" s="63" t="n">
        <f aca="false">SUM(F144:K144)</f>
        <v>0</v>
      </c>
      <c r="F144" s="97"/>
      <c r="G144" s="97"/>
      <c r="H144" s="97"/>
      <c r="I144" s="97"/>
      <c r="J144" s="97"/>
      <c r="K144" s="98"/>
      <c r="L144" s="99"/>
    </row>
    <row r="145" customFormat="false" ht="30" hidden="true" customHeight="true" outlineLevel="0" collapsed="false">
      <c r="A145" s="59" t="n">
        <f aca="false">A144+1</f>
        <v>136</v>
      </c>
      <c r="B145" s="68" t="n">
        <f aca="false">B144+1</f>
        <v>5136</v>
      </c>
      <c r="C145" s="69" t="n">
        <v>911300</v>
      </c>
      <c r="D145" s="70" t="s">
        <v>212</v>
      </c>
      <c r="E145" s="63" t="n">
        <f aca="false">SUM(F145:K145)</f>
        <v>0</v>
      </c>
      <c r="F145" s="97"/>
      <c r="G145" s="97"/>
      <c r="H145" s="97"/>
      <c r="I145" s="97"/>
      <c r="J145" s="97"/>
      <c r="K145" s="98"/>
      <c r="L145" s="99"/>
    </row>
    <row r="146" customFormat="false" ht="30" hidden="true" customHeight="true" outlineLevel="0" collapsed="false">
      <c r="A146" s="59" t="n">
        <f aca="false">A145+1</f>
        <v>137</v>
      </c>
      <c r="B146" s="68" t="n">
        <f aca="false">B145+1</f>
        <v>5137</v>
      </c>
      <c r="C146" s="69" t="n">
        <v>911400</v>
      </c>
      <c r="D146" s="70" t="s">
        <v>213</v>
      </c>
      <c r="E146" s="63" t="n">
        <f aca="false">SUM(F146:K146)</f>
        <v>0</v>
      </c>
      <c r="F146" s="97"/>
      <c r="G146" s="97"/>
      <c r="H146" s="97"/>
      <c r="I146" s="97"/>
      <c r="J146" s="97"/>
      <c r="K146" s="98"/>
      <c r="L146" s="99"/>
    </row>
    <row r="147" customFormat="false" ht="30" hidden="true" customHeight="true" outlineLevel="0" collapsed="false">
      <c r="A147" s="59" t="n">
        <f aca="false">A146+1</f>
        <v>138</v>
      </c>
      <c r="B147" s="68" t="n">
        <f aca="false">B146+1</f>
        <v>5138</v>
      </c>
      <c r="C147" s="69" t="n">
        <v>911500</v>
      </c>
      <c r="D147" s="70" t="s">
        <v>214</v>
      </c>
      <c r="E147" s="63" t="n">
        <f aca="false">SUM(F147:K147)</f>
        <v>0</v>
      </c>
      <c r="F147" s="97"/>
      <c r="G147" s="97"/>
      <c r="H147" s="97"/>
      <c r="I147" s="97"/>
      <c r="J147" s="97"/>
      <c r="K147" s="98"/>
      <c r="L147" s="99"/>
    </row>
    <row r="148" customFormat="false" ht="30" hidden="true" customHeight="true" outlineLevel="0" collapsed="false">
      <c r="A148" s="59" t="n">
        <f aca="false">A147+1</f>
        <v>139</v>
      </c>
      <c r="B148" s="68" t="n">
        <f aca="false">B147+1</f>
        <v>5139</v>
      </c>
      <c r="C148" s="69" t="n">
        <v>911600</v>
      </c>
      <c r="D148" s="70" t="s">
        <v>215</v>
      </c>
      <c r="E148" s="63" t="n">
        <f aca="false">SUM(F148:K148)</f>
        <v>0</v>
      </c>
      <c r="F148" s="97"/>
      <c r="G148" s="97"/>
      <c r="H148" s="97"/>
      <c r="I148" s="97"/>
      <c r="J148" s="97"/>
      <c r="K148" s="98"/>
      <c r="L148" s="99"/>
    </row>
    <row r="149" customFormat="false" ht="30" hidden="true" customHeight="true" outlineLevel="0" collapsed="false">
      <c r="A149" s="59" t="n">
        <f aca="false">A148+1</f>
        <v>140</v>
      </c>
      <c r="B149" s="68" t="n">
        <f aca="false">B148+1</f>
        <v>5140</v>
      </c>
      <c r="C149" s="69" t="n">
        <v>911700</v>
      </c>
      <c r="D149" s="70" t="s">
        <v>216</v>
      </c>
      <c r="E149" s="63" t="n">
        <f aca="false">SUM(F149:K149)</f>
        <v>0</v>
      </c>
      <c r="F149" s="97"/>
      <c r="G149" s="97"/>
      <c r="H149" s="97"/>
      <c r="I149" s="97"/>
      <c r="J149" s="97"/>
      <c r="K149" s="98"/>
      <c r="L149" s="99"/>
    </row>
    <row r="150" customFormat="false" ht="30" hidden="true" customHeight="true" outlineLevel="0" collapsed="false">
      <c r="A150" s="59" t="n">
        <f aca="false">A149+1</f>
        <v>141</v>
      </c>
      <c r="B150" s="68" t="n">
        <f aca="false">B149+1</f>
        <v>5141</v>
      </c>
      <c r="C150" s="69" t="n">
        <v>911800</v>
      </c>
      <c r="D150" s="70" t="s">
        <v>217</v>
      </c>
      <c r="E150" s="63" t="n">
        <f aca="false">SUM(F150:K150)</f>
        <v>0</v>
      </c>
      <c r="F150" s="97"/>
      <c r="G150" s="97"/>
      <c r="H150" s="97"/>
      <c r="I150" s="97"/>
      <c r="J150" s="97"/>
      <c r="K150" s="98"/>
      <c r="L150" s="99"/>
    </row>
    <row r="151" customFormat="false" ht="30" hidden="true" customHeight="true" outlineLevel="0" collapsed="false">
      <c r="A151" s="59" t="n">
        <f aca="false">A150+1</f>
        <v>142</v>
      </c>
      <c r="B151" s="68" t="n">
        <f aca="false">B150+1</f>
        <v>5142</v>
      </c>
      <c r="C151" s="69" t="n">
        <v>911900</v>
      </c>
      <c r="D151" s="70" t="s">
        <v>218</v>
      </c>
      <c r="E151" s="63" t="n">
        <f aca="false">SUM(F151:K151)</f>
        <v>0</v>
      </c>
      <c r="F151" s="97"/>
      <c r="G151" s="97"/>
      <c r="H151" s="97"/>
      <c r="I151" s="97"/>
      <c r="J151" s="97"/>
      <c r="K151" s="98"/>
      <c r="L151" s="99"/>
    </row>
    <row r="152" customFormat="false" ht="30" hidden="true" customHeight="true" outlineLevel="0" collapsed="false">
      <c r="A152" s="59" t="n">
        <f aca="false">A151+1</f>
        <v>143</v>
      </c>
      <c r="B152" s="74" t="n">
        <f aca="false">B151+1</f>
        <v>5143</v>
      </c>
      <c r="C152" s="61" t="n">
        <v>912000</v>
      </c>
      <c r="D152" s="62" t="s">
        <v>219</v>
      </c>
      <c r="E152" s="63" t="n">
        <f aca="false">SUM(F152:K152)</f>
        <v>0</v>
      </c>
      <c r="F152" s="94" t="n">
        <f aca="false">SUM(F153:F159)</f>
        <v>0</v>
      </c>
      <c r="G152" s="94" t="n">
        <f aca="false">SUM(G153:G159)</f>
        <v>0</v>
      </c>
      <c r="H152" s="94" t="n">
        <f aca="false">SUM(H153:H159)</f>
        <v>0</v>
      </c>
      <c r="I152" s="94" t="n">
        <f aca="false">SUM(I153:I159)</f>
        <v>0</v>
      </c>
      <c r="J152" s="94" t="n">
        <f aca="false">SUM(J153:J159)</f>
        <v>0</v>
      </c>
      <c r="K152" s="95" t="n">
        <f aca="false">SUM(K153:K159)</f>
        <v>0</v>
      </c>
      <c r="L152" s="96"/>
    </row>
    <row r="153" customFormat="false" ht="30" hidden="true" customHeight="true" outlineLevel="0" collapsed="false">
      <c r="A153" s="59" t="n">
        <f aca="false">A152+1</f>
        <v>144</v>
      </c>
      <c r="B153" s="68" t="n">
        <f aca="false">B152+1</f>
        <v>5144</v>
      </c>
      <c r="C153" s="69" t="n">
        <v>912100</v>
      </c>
      <c r="D153" s="70" t="s">
        <v>220</v>
      </c>
      <c r="E153" s="63" t="n">
        <f aca="false">SUM(F153:K153)</f>
        <v>0</v>
      </c>
      <c r="F153" s="97"/>
      <c r="G153" s="97"/>
      <c r="H153" s="97"/>
      <c r="I153" s="97"/>
      <c r="J153" s="97"/>
      <c r="K153" s="98"/>
      <c r="L153" s="99"/>
    </row>
    <row r="154" customFormat="false" ht="30" hidden="true" customHeight="true" outlineLevel="0" collapsed="false">
      <c r="A154" s="59" t="n">
        <f aca="false">A153+1</f>
        <v>145</v>
      </c>
      <c r="B154" s="68" t="n">
        <f aca="false">B153+1</f>
        <v>5145</v>
      </c>
      <c r="C154" s="69" t="n">
        <v>912200</v>
      </c>
      <c r="D154" s="70" t="s">
        <v>221</v>
      </c>
      <c r="E154" s="63" t="n">
        <f aca="false">SUM(F154:K154)</f>
        <v>0</v>
      </c>
      <c r="F154" s="97"/>
      <c r="G154" s="97"/>
      <c r="H154" s="97"/>
      <c r="I154" s="97"/>
      <c r="J154" s="97"/>
      <c r="K154" s="98"/>
      <c r="L154" s="99"/>
    </row>
    <row r="155" customFormat="false" ht="30" hidden="true" customHeight="true" outlineLevel="0" collapsed="false">
      <c r="A155" s="59" t="n">
        <f aca="false">A154+1</f>
        <v>146</v>
      </c>
      <c r="B155" s="68" t="n">
        <f aca="false">B154+1</f>
        <v>5146</v>
      </c>
      <c r="C155" s="69" t="n">
        <v>912300</v>
      </c>
      <c r="D155" s="70" t="s">
        <v>222</v>
      </c>
      <c r="E155" s="63" t="n">
        <f aca="false">SUM(F155:K155)</f>
        <v>0</v>
      </c>
      <c r="F155" s="97"/>
      <c r="G155" s="97"/>
      <c r="H155" s="97"/>
      <c r="I155" s="97"/>
      <c r="J155" s="97"/>
      <c r="K155" s="98"/>
      <c r="L155" s="99"/>
    </row>
    <row r="156" customFormat="false" ht="30" hidden="true" customHeight="true" outlineLevel="0" collapsed="false">
      <c r="A156" s="59" t="n">
        <f aca="false">A155+1</f>
        <v>147</v>
      </c>
      <c r="B156" s="68" t="n">
        <f aca="false">B155+1</f>
        <v>5147</v>
      </c>
      <c r="C156" s="69" t="n">
        <v>912400</v>
      </c>
      <c r="D156" s="70" t="s">
        <v>223</v>
      </c>
      <c r="E156" s="63" t="n">
        <f aca="false">SUM(F156:K156)</f>
        <v>0</v>
      </c>
      <c r="F156" s="97"/>
      <c r="G156" s="97"/>
      <c r="H156" s="97"/>
      <c r="I156" s="97"/>
      <c r="J156" s="97"/>
      <c r="K156" s="98"/>
      <c r="L156" s="99"/>
    </row>
    <row r="157" customFormat="false" ht="30" hidden="true" customHeight="true" outlineLevel="0" collapsed="false">
      <c r="A157" s="59" t="n">
        <f aca="false">A156+1</f>
        <v>148</v>
      </c>
      <c r="B157" s="68" t="n">
        <f aca="false">B156+1</f>
        <v>5148</v>
      </c>
      <c r="C157" s="69" t="n">
        <v>912500</v>
      </c>
      <c r="D157" s="70" t="s">
        <v>224</v>
      </c>
      <c r="E157" s="63" t="n">
        <f aca="false">SUM(F157:K157)</f>
        <v>0</v>
      </c>
      <c r="F157" s="97"/>
      <c r="G157" s="97"/>
      <c r="H157" s="97"/>
      <c r="I157" s="97"/>
      <c r="J157" s="97"/>
      <c r="K157" s="98"/>
      <c r="L157" s="99"/>
    </row>
    <row r="158" customFormat="false" ht="30" hidden="true" customHeight="true" outlineLevel="0" collapsed="false">
      <c r="A158" s="59" t="n">
        <f aca="false">A157+1</f>
        <v>149</v>
      </c>
      <c r="B158" s="68" t="n">
        <f aca="false">B157+1</f>
        <v>5149</v>
      </c>
      <c r="C158" s="69" t="n">
        <v>912600</v>
      </c>
      <c r="D158" s="70" t="s">
        <v>225</v>
      </c>
      <c r="E158" s="63" t="n">
        <f aca="false">SUM(F158:K158)</f>
        <v>0</v>
      </c>
      <c r="F158" s="97"/>
      <c r="G158" s="97"/>
      <c r="H158" s="97"/>
      <c r="I158" s="97"/>
      <c r="J158" s="97"/>
      <c r="K158" s="98"/>
      <c r="L158" s="99"/>
    </row>
    <row r="159" customFormat="false" ht="30" hidden="true" customHeight="true" outlineLevel="0" collapsed="false">
      <c r="A159" s="59" t="n">
        <f aca="false">A158+1</f>
        <v>150</v>
      </c>
      <c r="B159" s="68" t="n">
        <f aca="false">B158+1</f>
        <v>5150</v>
      </c>
      <c r="C159" s="69" t="n">
        <v>912900</v>
      </c>
      <c r="D159" s="70" t="s">
        <v>226</v>
      </c>
      <c r="E159" s="63" t="n">
        <f aca="false">SUM(F159:K159)</f>
        <v>0</v>
      </c>
      <c r="F159" s="97"/>
      <c r="G159" s="97"/>
      <c r="H159" s="97"/>
      <c r="I159" s="97"/>
      <c r="J159" s="97"/>
      <c r="K159" s="98"/>
      <c r="L159" s="99"/>
    </row>
    <row r="160" customFormat="false" ht="30" hidden="true" customHeight="true" outlineLevel="0" collapsed="false">
      <c r="A160" s="59" t="n">
        <f aca="false">A159+1</f>
        <v>151</v>
      </c>
      <c r="B160" s="74" t="n">
        <f aca="false">B159+1</f>
        <v>5151</v>
      </c>
      <c r="C160" s="61" t="n">
        <v>920000</v>
      </c>
      <c r="D160" s="62" t="s">
        <v>227</v>
      </c>
      <c r="E160" s="63" t="n">
        <f aca="false">SUM(F160:K160)</f>
        <v>0</v>
      </c>
      <c r="F160" s="94" t="n">
        <f aca="false">F161+F171</f>
        <v>0</v>
      </c>
      <c r="G160" s="94" t="n">
        <f aca="false">G161+G171</f>
        <v>0</v>
      </c>
      <c r="H160" s="94" t="n">
        <f aca="false">H161+H171</f>
        <v>0</v>
      </c>
      <c r="I160" s="94" t="n">
        <f aca="false">I161+I171</f>
        <v>0</v>
      </c>
      <c r="J160" s="94" t="n">
        <f aca="false">J161+J171</f>
        <v>0</v>
      </c>
      <c r="K160" s="95" t="n">
        <f aca="false">K161+K171</f>
        <v>0</v>
      </c>
      <c r="L160" s="96"/>
    </row>
    <row r="161" customFormat="false" ht="30" hidden="true" customHeight="true" outlineLevel="0" collapsed="false">
      <c r="A161" s="59" t="n">
        <f aca="false">A160+1</f>
        <v>152</v>
      </c>
      <c r="B161" s="74" t="n">
        <f aca="false">B160+1</f>
        <v>5152</v>
      </c>
      <c r="C161" s="61" t="n">
        <v>921000</v>
      </c>
      <c r="D161" s="62" t="s">
        <v>228</v>
      </c>
      <c r="E161" s="63" t="n">
        <f aca="false">SUM(F161:K161)</f>
        <v>0</v>
      </c>
      <c r="F161" s="94" t="n">
        <f aca="false">SUM(F162:F170)</f>
        <v>0</v>
      </c>
      <c r="G161" s="94" t="n">
        <f aca="false">SUM(G162:G170)</f>
        <v>0</v>
      </c>
      <c r="H161" s="94" t="n">
        <f aca="false">SUM(H162:H170)</f>
        <v>0</v>
      </c>
      <c r="I161" s="94" t="n">
        <f aca="false">SUM(I162:I170)</f>
        <v>0</v>
      </c>
      <c r="J161" s="94" t="n">
        <f aca="false">SUM(J162:J170)</f>
        <v>0</v>
      </c>
      <c r="K161" s="95" t="n">
        <f aca="false">SUM(K162:K170)</f>
        <v>0</v>
      </c>
      <c r="L161" s="96"/>
    </row>
    <row r="162" customFormat="false" ht="30" hidden="true" customHeight="true" outlineLevel="0" collapsed="false">
      <c r="A162" s="59" t="n">
        <f aca="false">A161+1</f>
        <v>153</v>
      </c>
      <c r="B162" s="68" t="n">
        <f aca="false">B161+1</f>
        <v>5153</v>
      </c>
      <c r="C162" s="69" t="n">
        <v>921100</v>
      </c>
      <c r="D162" s="70" t="s">
        <v>229</v>
      </c>
      <c r="E162" s="63" t="n">
        <f aca="false">SUM(F162:K162)</f>
        <v>0</v>
      </c>
      <c r="F162" s="97"/>
      <c r="G162" s="97"/>
      <c r="H162" s="97"/>
      <c r="I162" s="97"/>
      <c r="J162" s="97"/>
      <c r="K162" s="98"/>
      <c r="L162" s="99"/>
    </row>
    <row r="163" customFormat="false" ht="30" hidden="true" customHeight="true" outlineLevel="0" collapsed="false">
      <c r="A163" s="59" t="n">
        <f aca="false">A162+1</f>
        <v>154</v>
      </c>
      <c r="B163" s="68" t="n">
        <f aca="false">B162+1</f>
        <v>5154</v>
      </c>
      <c r="C163" s="69" t="n">
        <v>921200</v>
      </c>
      <c r="D163" s="70" t="s">
        <v>230</v>
      </c>
      <c r="E163" s="63" t="n">
        <f aca="false">SUM(F163:K163)</f>
        <v>0</v>
      </c>
      <c r="F163" s="97"/>
      <c r="G163" s="97"/>
      <c r="H163" s="97"/>
      <c r="I163" s="97"/>
      <c r="J163" s="97"/>
      <c r="K163" s="98"/>
      <c r="L163" s="99"/>
    </row>
    <row r="164" customFormat="false" ht="30" hidden="true" customHeight="true" outlineLevel="0" collapsed="false">
      <c r="A164" s="59" t="n">
        <f aca="false">A163+1</f>
        <v>155</v>
      </c>
      <c r="B164" s="68" t="n">
        <f aca="false">B163+1</f>
        <v>5155</v>
      </c>
      <c r="C164" s="69" t="n">
        <v>921300</v>
      </c>
      <c r="D164" s="70" t="s">
        <v>231</v>
      </c>
      <c r="E164" s="63" t="n">
        <f aca="false">SUM(F164:K164)</f>
        <v>0</v>
      </c>
      <c r="F164" s="97"/>
      <c r="G164" s="97"/>
      <c r="H164" s="97"/>
      <c r="I164" s="97"/>
      <c r="J164" s="97"/>
      <c r="K164" s="98"/>
      <c r="L164" s="99"/>
    </row>
    <row r="165" customFormat="false" ht="30" hidden="true" customHeight="true" outlineLevel="0" collapsed="false">
      <c r="A165" s="59" t="n">
        <f aca="false">A164+1</f>
        <v>156</v>
      </c>
      <c r="B165" s="68" t="n">
        <f aca="false">B164+1</f>
        <v>5156</v>
      </c>
      <c r="C165" s="69" t="n">
        <v>921400</v>
      </c>
      <c r="D165" s="70" t="s">
        <v>232</v>
      </c>
      <c r="E165" s="63" t="n">
        <f aca="false">SUM(F165:K165)</f>
        <v>0</v>
      </c>
      <c r="F165" s="97"/>
      <c r="G165" s="97"/>
      <c r="H165" s="97"/>
      <c r="I165" s="97"/>
      <c r="J165" s="97"/>
      <c r="K165" s="98"/>
      <c r="L165" s="99"/>
    </row>
    <row r="166" customFormat="false" ht="30" hidden="true" customHeight="true" outlineLevel="0" collapsed="false">
      <c r="A166" s="59" t="n">
        <f aca="false">A165+1</f>
        <v>157</v>
      </c>
      <c r="B166" s="68" t="n">
        <f aca="false">B165+1</f>
        <v>5157</v>
      </c>
      <c r="C166" s="69" t="n">
        <v>921500</v>
      </c>
      <c r="D166" s="70" t="s">
        <v>233</v>
      </c>
      <c r="E166" s="63" t="n">
        <f aca="false">SUM(F166:K166)</f>
        <v>0</v>
      </c>
      <c r="F166" s="97"/>
      <c r="G166" s="97"/>
      <c r="H166" s="97"/>
      <c r="I166" s="97"/>
      <c r="J166" s="97"/>
      <c r="K166" s="98"/>
      <c r="L166" s="99"/>
    </row>
    <row r="167" customFormat="false" ht="30" hidden="true" customHeight="true" outlineLevel="0" collapsed="false">
      <c r="A167" s="59" t="n">
        <f aca="false">A166+1</f>
        <v>158</v>
      </c>
      <c r="B167" s="68" t="n">
        <f aca="false">B166+1</f>
        <v>5158</v>
      </c>
      <c r="C167" s="69" t="n">
        <v>921600</v>
      </c>
      <c r="D167" s="70" t="s">
        <v>234</v>
      </c>
      <c r="E167" s="63" t="n">
        <f aca="false">SUM(F167:K167)</f>
        <v>0</v>
      </c>
      <c r="F167" s="100"/>
      <c r="G167" s="100"/>
      <c r="H167" s="100"/>
      <c r="I167" s="100"/>
      <c r="J167" s="100"/>
      <c r="K167" s="101"/>
      <c r="L167" s="102"/>
    </row>
    <row r="168" customFormat="false" ht="30" hidden="true" customHeight="true" outlineLevel="0" collapsed="false">
      <c r="A168" s="59" t="n">
        <f aca="false">A167+1</f>
        <v>159</v>
      </c>
      <c r="B168" s="68" t="n">
        <f aca="false">B167+1</f>
        <v>5159</v>
      </c>
      <c r="C168" s="69" t="n">
        <v>921700</v>
      </c>
      <c r="D168" s="70" t="s">
        <v>235</v>
      </c>
      <c r="E168" s="63" t="n">
        <f aca="false">SUM(F168:K168)</f>
        <v>0</v>
      </c>
      <c r="F168" s="97"/>
      <c r="G168" s="97"/>
      <c r="H168" s="97"/>
      <c r="I168" s="97"/>
      <c r="J168" s="97"/>
      <c r="K168" s="98"/>
      <c r="L168" s="99"/>
    </row>
    <row r="169" customFormat="false" ht="30" hidden="true" customHeight="true" outlineLevel="0" collapsed="false">
      <c r="A169" s="59" t="n">
        <f aca="false">A168+1</f>
        <v>160</v>
      </c>
      <c r="B169" s="68" t="n">
        <f aca="false">B168+1</f>
        <v>5160</v>
      </c>
      <c r="C169" s="69" t="n">
        <v>921800</v>
      </c>
      <c r="D169" s="70" t="s">
        <v>236</v>
      </c>
      <c r="E169" s="63" t="n">
        <f aca="false">SUM(F169:K169)</f>
        <v>0</v>
      </c>
      <c r="F169" s="97"/>
      <c r="G169" s="97"/>
      <c r="H169" s="97"/>
      <c r="I169" s="97"/>
      <c r="J169" s="97"/>
      <c r="K169" s="98"/>
      <c r="L169" s="99"/>
    </row>
    <row r="170" customFormat="false" ht="30" hidden="true" customHeight="true" outlineLevel="0" collapsed="false">
      <c r="A170" s="59" t="n">
        <f aca="false">A169+1</f>
        <v>161</v>
      </c>
      <c r="B170" s="68" t="n">
        <f aca="false">B169+1</f>
        <v>5161</v>
      </c>
      <c r="C170" s="69" t="n">
        <v>921900</v>
      </c>
      <c r="D170" s="70" t="s">
        <v>237</v>
      </c>
      <c r="E170" s="63" t="n">
        <f aca="false">SUM(F170:K170)</f>
        <v>0</v>
      </c>
      <c r="F170" s="97"/>
      <c r="G170" s="97"/>
      <c r="H170" s="97"/>
      <c r="I170" s="97"/>
      <c r="J170" s="97"/>
      <c r="K170" s="98"/>
      <c r="L170" s="99"/>
    </row>
    <row r="171" customFormat="false" ht="30" hidden="true" customHeight="true" outlineLevel="0" collapsed="false">
      <c r="A171" s="59" t="n">
        <f aca="false">A170+1</f>
        <v>162</v>
      </c>
      <c r="B171" s="74" t="n">
        <f aca="false">B170+1</f>
        <v>5162</v>
      </c>
      <c r="C171" s="61" t="n">
        <v>922000</v>
      </c>
      <c r="D171" s="62" t="s">
        <v>238</v>
      </c>
      <c r="E171" s="63" t="n">
        <f aca="false">SUM(F171:K171)</f>
        <v>0</v>
      </c>
      <c r="F171" s="94" t="n">
        <f aca="false">SUM(F172:F179)</f>
        <v>0</v>
      </c>
      <c r="G171" s="94" t="n">
        <f aca="false">SUM(G172:G179)</f>
        <v>0</v>
      </c>
      <c r="H171" s="94" t="n">
        <f aca="false">SUM(H172:H179)</f>
        <v>0</v>
      </c>
      <c r="I171" s="94" t="n">
        <f aca="false">SUM(I172:I179)</f>
        <v>0</v>
      </c>
      <c r="J171" s="94" t="n">
        <f aca="false">SUM(J172:J179)</f>
        <v>0</v>
      </c>
      <c r="K171" s="95" t="n">
        <f aca="false">SUM(K172:K179)</f>
        <v>0</v>
      </c>
      <c r="L171" s="96"/>
    </row>
    <row r="172" customFormat="false" ht="30" hidden="true" customHeight="true" outlineLevel="0" collapsed="false">
      <c r="A172" s="59" t="n">
        <f aca="false">A171+1</f>
        <v>163</v>
      </c>
      <c r="B172" s="68" t="n">
        <f aca="false">B171+1</f>
        <v>5163</v>
      </c>
      <c r="C172" s="69" t="n">
        <v>922100</v>
      </c>
      <c r="D172" s="70" t="s">
        <v>239</v>
      </c>
      <c r="E172" s="63" t="n">
        <f aca="false">SUM(F172:K172)</f>
        <v>0</v>
      </c>
      <c r="F172" s="97"/>
      <c r="G172" s="97"/>
      <c r="H172" s="97"/>
      <c r="I172" s="97"/>
      <c r="J172" s="97"/>
      <c r="K172" s="98"/>
      <c r="L172" s="99"/>
    </row>
    <row r="173" customFormat="false" ht="30" hidden="true" customHeight="true" outlineLevel="0" collapsed="false">
      <c r="A173" s="59" t="n">
        <f aca="false">A172+1</f>
        <v>164</v>
      </c>
      <c r="B173" s="68" t="n">
        <f aca="false">B172+1</f>
        <v>5164</v>
      </c>
      <c r="C173" s="69" t="n">
        <v>922200</v>
      </c>
      <c r="D173" s="70" t="s">
        <v>240</v>
      </c>
      <c r="E173" s="63" t="n">
        <f aca="false">SUM(F173:K173)</f>
        <v>0</v>
      </c>
      <c r="F173" s="97"/>
      <c r="G173" s="97"/>
      <c r="H173" s="97"/>
      <c r="I173" s="97"/>
      <c r="J173" s="97"/>
      <c r="K173" s="98"/>
      <c r="L173" s="99"/>
    </row>
    <row r="174" customFormat="false" ht="30" hidden="true" customHeight="true" outlineLevel="0" collapsed="false">
      <c r="A174" s="59" t="n">
        <f aca="false">A173+1</f>
        <v>165</v>
      </c>
      <c r="B174" s="68" t="n">
        <f aca="false">B173+1</f>
        <v>5165</v>
      </c>
      <c r="C174" s="69" t="n">
        <v>922300</v>
      </c>
      <c r="D174" s="70" t="s">
        <v>241</v>
      </c>
      <c r="E174" s="63" t="n">
        <f aca="false">SUM(F174:K174)</f>
        <v>0</v>
      </c>
      <c r="F174" s="97"/>
      <c r="G174" s="97"/>
      <c r="H174" s="97"/>
      <c r="I174" s="97"/>
      <c r="J174" s="97"/>
      <c r="K174" s="98"/>
      <c r="L174" s="99"/>
    </row>
    <row r="175" customFormat="false" ht="30" hidden="true" customHeight="true" outlineLevel="0" collapsed="false">
      <c r="A175" s="59" t="n">
        <f aca="false">A174+1</f>
        <v>166</v>
      </c>
      <c r="B175" s="68" t="n">
        <f aca="false">B174+1</f>
        <v>5166</v>
      </c>
      <c r="C175" s="69" t="n">
        <v>922400</v>
      </c>
      <c r="D175" s="70" t="s">
        <v>242</v>
      </c>
      <c r="E175" s="63" t="n">
        <f aca="false">SUM(F175:K175)</f>
        <v>0</v>
      </c>
      <c r="F175" s="97"/>
      <c r="G175" s="97"/>
      <c r="H175" s="97"/>
      <c r="I175" s="97"/>
      <c r="J175" s="97"/>
      <c r="K175" s="98"/>
      <c r="L175" s="99"/>
    </row>
    <row r="176" customFormat="false" ht="30" hidden="true" customHeight="true" outlineLevel="0" collapsed="false">
      <c r="A176" s="59" t="n">
        <f aca="false">A175+1</f>
        <v>167</v>
      </c>
      <c r="B176" s="68" t="n">
        <f aca="false">B175+1</f>
        <v>5167</v>
      </c>
      <c r="C176" s="69" t="n">
        <v>922500</v>
      </c>
      <c r="D176" s="70" t="s">
        <v>243</v>
      </c>
      <c r="E176" s="63" t="n">
        <f aca="false">SUM(F176:K176)</f>
        <v>0</v>
      </c>
      <c r="F176" s="97"/>
      <c r="G176" s="97"/>
      <c r="H176" s="97"/>
      <c r="I176" s="97"/>
      <c r="J176" s="97"/>
      <c r="K176" s="98"/>
      <c r="L176" s="99"/>
    </row>
    <row r="177" customFormat="false" ht="30" hidden="true" customHeight="true" outlineLevel="0" collapsed="false">
      <c r="A177" s="59" t="n">
        <f aca="false">A176+1</f>
        <v>168</v>
      </c>
      <c r="B177" s="68" t="n">
        <f aca="false">B176+1</f>
        <v>5168</v>
      </c>
      <c r="C177" s="69" t="n">
        <v>922600</v>
      </c>
      <c r="D177" s="70" t="s">
        <v>244</v>
      </c>
      <c r="E177" s="63" t="n">
        <f aca="false">SUM(F177:K177)</f>
        <v>0</v>
      </c>
      <c r="F177" s="97"/>
      <c r="G177" s="97"/>
      <c r="H177" s="97"/>
      <c r="I177" s="97"/>
      <c r="J177" s="97"/>
      <c r="K177" s="98"/>
      <c r="L177" s="99"/>
    </row>
    <row r="178" customFormat="false" ht="30" hidden="true" customHeight="true" outlineLevel="0" collapsed="false">
      <c r="A178" s="59" t="n">
        <f aca="false">A177+1</f>
        <v>169</v>
      </c>
      <c r="B178" s="68" t="n">
        <f aca="false">B177+1</f>
        <v>5169</v>
      </c>
      <c r="C178" s="69" t="n">
        <v>922700</v>
      </c>
      <c r="D178" s="70" t="s">
        <v>245</v>
      </c>
      <c r="E178" s="63" t="n">
        <f aca="false">SUM(F178:K178)</f>
        <v>0</v>
      </c>
      <c r="F178" s="97"/>
      <c r="G178" s="97"/>
      <c r="H178" s="97"/>
      <c r="I178" s="97"/>
      <c r="J178" s="97"/>
      <c r="K178" s="98"/>
      <c r="L178" s="99"/>
    </row>
    <row r="179" customFormat="false" ht="30" hidden="true" customHeight="true" outlineLevel="0" collapsed="false">
      <c r="A179" s="103" t="n">
        <f aca="false">A178+1</f>
        <v>170</v>
      </c>
      <c r="B179" s="104" t="n">
        <f aca="false">B178+1</f>
        <v>5170</v>
      </c>
      <c r="C179" s="105" t="n">
        <v>922800</v>
      </c>
      <c r="D179" s="106" t="s">
        <v>246</v>
      </c>
      <c r="E179" s="107" t="n">
        <f aca="false">SUM(F179:K179)</f>
        <v>0</v>
      </c>
      <c r="F179" s="108"/>
      <c r="G179" s="108"/>
      <c r="H179" s="108"/>
      <c r="I179" s="108"/>
      <c r="J179" s="108"/>
      <c r="K179" s="109"/>
      <c r="L179" s="99"/>
    </row>
    <row r="180" customFormat="false" ht="30" hidden="false" customHeight="true" outlineLevel="0" collapsed="false">
      <c r="A180" s="110" t="n">
        <f aca="false">A179+1</f>
        <v>171</v>
      </c>
      <c r="B180" s="111" t="n">
        <f aca="false">B179+1</f>
        <v>5171</v>
      </c>
      <c r="C180" s="112"/>
      <c r="D180" s="113" t="s">
        <v>247</v>
      </c>
      <c r="E180" s="114" t="n">
        <f aca="false">SUM(F180:K180)</f>
        <v>2700980</v>
      </c>
      <c r="F180" s="114" t="n">
        <f aca="false">F10+F140</f>
        <v>2000</v>
      </c>
      <c r="G180" s="114" t="n">
        <f aca="false">G10+G140</f>
        <v>37788</v>
      </c>
      <c r="H180" s="114" t="n">
        <f aca="false">H10+H140</f>
        <v>900</v>
      </c>
      <c r="I180" s="114" t="n">
        <f aca="false">I10+I140</f>
        <v>2489386</v>
      </c>
      <c r="J180" s="114" t="n">
        <f aca="false">J10+J140</f>
        <v>1800</v>
      </c>
      <c r="K180" s="115" t="n">
        <f aca="false">K10+K140</f>
        <v>169106</v>
      </c>
      <c r="L180" s="116"/>
    </row>
    <row r="181" s="3" customFormat="true" ht="12" hidden="false" customHeight="true" outlineLevel="0" collapsed="false">
      <c r="A181" s="117"/>
      <c r="B181" s="118"/>
      <c r="C181" s="119"/>
      <c r="D181" s="120"/>
      <c r="E181" s="121"/>
      <c r="F181" s="121"/>
      <c r="G181" s="121"/>
      <c r="H181" s="121"/>
      <c r="I181" s="121"/>
      <c r="J181" s="121"/>
      <c r="K181" s="122"/>
      <c r="L181" s="116"/>
    </row>
    <row r="182" customFormat="false" ht="30" hidden="false" customHeight="true" outlineLevel="0" collapsed="false">
      <c r="A182" s="123"/>
      <c r="B182" s="124" t="s">
        <v>248</v>
      </c>
      <c r="C182" s="125"/>
      <c r="D182" s="126"/>
      <c r="E182" s="127"/>
      <c r="F182" s="127"/>
      <c r="G182" s="127"/>
      <c r="H182" s="127"/>
      <c r="I182" s="128" t="s">
        <v>5</v>
      </c>
      <c r="J182" s="128"/>
      <c r="K182" s="128"/>
      <c r="L182" s="30"/>
    </row>
    <row r="183" s="41" customFormat="true" ht="30" hidden="false" customHeight="true" outlineLevel="0" collapsed="false">
      <c r="A183" s="31" t="s">
        <v>6</v>
      </c>
      <c r="B183" s="32" t="s">
        <v>7</v>
      </c>
      <c r="C183" s="33" t="s">
        <v>8</v>
      </c>
      <c r="D183" s="37" t="s">
        <v>9</v>
      </c>
      <c r="E183" s="129" t="s">
        <v>10</v>
      </c>
      <c r="F183" s="130" t="s">
        <v>249</v>
      </c>
      <c r="G183" s="130"/>
      <c r="H183" s="130"/>
      <c r="I183" s="130"/>
      <c r="J183" s="37" t="s">
        <v>12</v>
      </c>
      <c r="K183" s="38" t="s">
        <v>13</v>
      </c>
      <c r="L183" s="39"/>
      <c r="M183" s="40"/>
      <c r="N183" s="40"/>
      <c r="O183" s="40"/>
      <c r="P183" s="40"/>
    </row>
    <row r="184" s="41" customFormat="true" ht="30" hidden="false" customHeight="true" outlineLevel="0" collapsed="false">
      <c r="A184" s="31"/>
      <c r="B184" s="32"/>
      <c r="C184" s="33"/>
      <c r="D184" s="37"/>
      <c r="E184" s="129"/>
      <c r="F184" s="44" t="s">
        <v>14</v>
      </c>
      <c r="G184" s="131" t="s">
        <v>15</v>
      </c>
      <c r="H184" s="44" t="s">
        <v>16</v>
      </c>
      <c r="I184" s="45" t="s">
        <v>17</v>
      </c>
      <c r="J184" s="37"/>
      <c r="K184" s="38"/>
      <c r="L184" s="39"/>
      <c r="M184" s="40"/>
      <c r="N184" s="40"/>
      <c r="O184" s="40"/>
      <c r="P184" s="40"/>
    </row>
    <row r="185" customFormat="false" ht="16.5" hidden="false" customHeight="true" outlineLevel="0" collapsed="false">
      <c r="A185" s="46" t="n">
        <v>0</v>
      </c>
      <c r="B185" s="47" t="n">
        <v>1</v>
      </c>
      <c r="C185" s="48" t="n">
        <v>2</v>
      </c>
      <c r="D185" s="48" t="n">
        <v>3</v>
      </c>
      <c r="E185" s="132" t="n">
        <v>4</v>
      </c>
      <c r="F185" s="48" t="n">
        <v>5</v>
      </c>
      <c r="G185" s="48" t="n">
        <v>6</v>
      </c>
      <c r="H185" s="48" t="n">
        <v>7</v>
      </c>
      <c r="I185" s="48" t="n">
        <v>8</v>
      </c>
      <c r="J185" s="48" t="n">
        <v>9</v>
      </c>
      <c r="K185" s="49" t="n">
        <v>10</v>
      </c>
      <c r="L185" s="50"/>
    </row>
    <row r="186" customFormat="false" ht="30" hidden="false" customHeight="true" outlineLevel="0" collapsed="false">
      <c r="A186" s="133" t="n">
        <v>1</v>
      </c>
      <c r="B186" s="134" t="n">
        <v>5172</v>
      </c>
      <c r="C186" s="135"/>
      <c r="D186" s="136" t="s">
        <v>250</v>
      </c>
      <c r="E186" s="137" t="n">
        <f aca="false">SUM(F186:K186)</f>
        <v>2700980</v>
      </c>
      <c r="F186" s="138" t="n">
        <f aca="false">F187+F467</f>
        <v>2000</v>
      </c>
      <c r="G186" s="138" t="n">
        <f aca="false">G187+G467</f>
        <v>37788</v>
      </c>
      <c r="H186" s="138" t="n">
        <f aca="false">H187+H467</f>
        <v>900</v>
      </c>
      <c r="I186" s="138" t="n">
        <f aca="false">I187+I467</f>
        <v>2489386</v>
      </c>
      <c r="J186" s="138" t="n">
        <f aca="false">J187+J467</f>
        <v>1800</v>
      </c>
      <c r="K186" s="139" t="n">
        <f aca="false">K187+K467</f>
        <v>169106</v>
      </c>
      <c r="L186" s="58"/>
    </row>
    <row r="187" customFormat="false" ht="30" hidden="false" customHeight="true" outlineLevel="0" collapsed="false">
      <c r="A187" s="140" t="n">
        <f aca="false">A186+1</f>
        <v>2</v>
      </c>
      <c r="B187" s="141" t="n">
        <f aca="false">B186+1</f>
        <v>5173</v>
      </c>
      <c r="C187" s="61" t="n">
        <v>4000</v>
      </c>
      <c r="D187" s="142" t="s">
        <v>251</v>
      </c>
      <c r="E187" s="63" t="n">
        <f aca="false">SUM(F187:K187)</f>
        <v>2647992</v>
      </c>
      <c r="F187" s="64" t="n">
        <f aca="false">F188+F218+F362+F377+F401+F414+F430+F445</f>
        <v>2000</v>
      </c>
      <c r="G187" s="64" t="n">
        <f aca="false">G188+G218+G362+G377+G401+G414+G430+G445</f>
        <v>250</v>
      </c>
      <c r="H187" s="64" t="n">
        <f aca="false">H188+H218+H362+H377+H401+H414+H430+H445</f>
        <v>900</v>
      </c>
      <c r="I187" s="64" t="n">
        <f aca="false">I188+I218+I362+I377+I401+I414+I430+I445</f>
        <v>2489386</v>
      </c>
      <c r="J187" s="64" t="n">
        <f aca="false">J188+J218+J362+J377+J401+J414+J430+J445</f>
        <v>1800</v>
      </c>
      <c r="K187" s="65" t="n">
        <f aca="false">K188+K218+K362+K377+K401+K414+K430+K445</f>
        <v>153656</v>
      </c>
      <c r="L187" s="58"/>
    </row>
    <row r="188" customFormat="false" ht="30" hidden="false" customHeight="true" outlineLevel="0" collapsed="false">
      <c r="A188" s="140" t="n">
        <f aca="false">A187+1</f>
        <v>3</v>
      </c>
      <c r="B188" s="141" t="n">
        <f aca="false">B187+1</f>
        <v>5174</v>
      </c>
      <c r="C188" s="61" t="n">
        <v>4100</v>
      </c>
      <c r="D188" s="142" t="s">
        <v>252</v>
      </c>
      <c r="E188" s="63" t="n">
        <f aca="false">SUM(F188:K188)</f>
        <v>1095006</v>
      </c>
      <c r="F188" s="64" t="n">
        <f aca="false">F189+F191+F195+F197+F207+F209+F214+F216</f>
        <v>0</v>
      </c>
      <c r="G188" s="64" t="n">
        <f aca="false">G189+G191+G195+G197+G207+G209+G214+G216</f>
        <v>0</v>
      </c>
      <c r="H188" s="64" t="n">
        <f aca="false">H189+H191+H195+H197+H207+H209+H214+H216</f>
        <v>0</v>
      </c>
      <c r="I188" s="64" t="n">
        <f aca="false">I189+I191+I195+I197+I207+I209+I214+I216</f>
        <v>1049184</v>
      </c>
      <c r="J188" s="64" t="n">
        <f aca="false">J189+J191+J195+J197+J207+J209+J214+J216</f>
        <v>0</v>
      </c>
      <c r="K188" s="65" t="n">
        <f aca="false">K189+K191+K195+K197+K207+K209+K214+K216</f>
        <v>45822</v>
      </c>
      <c r="L188" s="58"/>
    </row>
    <row r="189" customFormat="false" ht="30" hidden="false" customHeight="true" outlineLevel="0" collapsed="false">
      <c r="A189" s="140" t="n">
        <f aca="false">A188+1</f>
        <v>4</v>
      </c>
      <c r="B189" s="141" t="n">
        <f aca="false">B188+1</f>
        <v>5175</v>
      </c>
      <c r="C189" s="61" t="n">
        <v>4110</v>
      </c>
      <c r="D189" s="142" t="s">
        <v>253</v>
      </c>
      <c r="E189" s="63" t="n">
        <f aca="false">SUM(F189:K189)</f>
        <v>882353</v>
      </c>
      <c r="F189" s="64" t="n">
        <f aca="false">F190</f>
        <v>0</v>
      </c>
      <c r="G189" s="64" t="n">
        <f aca="false">G190</f>
        <v>0</v>
      </c>
      <c r="H189" s="64" t="n">
        <f aca="false">H190</f>
        <v>0</v>
      </c>
      <c r="I189" s="64" t="n">
        <f aca="false">I190</f>
        <v>844753</v>
      </c>
      <c r="J189" s="64" t="n">
        <f aca="false">J190</f>
        <v>0</v>
      </c>
      <c r="K189" s="65" t="n">
        <f aca="false">K190</f>
        <v>37600</v>
      </c>
      <c r="L189" s="58"/>
    </row>
    <row r="190" customFormat="false" ht="24.95" hidden="false" customHeight="true" outlineLevel="0" collapsed="false">
      <c r="A190" s="140" t="n">
        <f aca="false">A189+1</f>
        <v>5</v>
      </c>
      <c r="B190" s="143" t="n">
        <f aca="false">B189+1</f>
        <v>5176</v>
      </c>
      <c r="C190" s="83" t="n">
        <v>4111</v>
      </c>
      <c r="D190" s="144" t="s">
        <v>254</v>
      </c>
      <c r="E190" s="145" t="n">
        <f aca="false">SUM(F190:K190)</f>
        <v>882353</v>
      </c>
      <c r="F190" s="84"/>
      <c r="G190" s="84"/>
      <c r="H190" s="84"/>
      <c r="I190" s="84" t="n">
        <v>844753</v>
      </c>
      <c r="J190" s="84"/>
      <c r="K190" s="146" t="n">
        <v>37600</v>
      </c>
      <c r="L190" s="77"/>
    </row>
    <row r="191" customFormat="false" ht="30" hidden="false" customHeight="true" outlineLevel="0" collapsed="false">
      <c r="A191" s="140" t="n">
        <f aca="false">A190+1</f>
        <v>6</v>
      </c>
      <c r="B191" s="141" t="n">
        <f aca="false">B190+1</f>
        <v>5177</v>
      </c>
      <c r="C191" s="61" t="n">
        <v>4120</v>
      </c>
      <c r="D191" s="147" t="s">
        <v>255</v>
      </c>
      <c r="E191" s="63" t="n">
        <f aca="false">SUM(E192:E194)</f>
        <v>142499</v>
      </c>
      <c r="F191" s="81" t="n">
        <f aca="false">SUM(F192:F194)</f>
        <v>0</v>
      </c>
      <c r="G191" s="81" t="n">
        <f aca="false">SUM(G192:G194)</f>
        <v>0</v>
      </c>
      <c r="H191" s="81" t="n">
        <f aca="false">SUM(H192:H194)</f>
        <v>0</v>
      </c>
      <c r="I191" s="81" t="n">
        <f aca="false">SUM(I192:I194)</f>
        <v>136427</v>
      </c>
      <c r="J191" s="81" t="n">
        <f aca="false">SUM(J192:J194)</f>
        <v>0</v>
      </c>
      <c r="K191" s="148" t="n">
        <f aca="false">SUM(K192:K194)</f>
        <v>6072</v>
      </c>
      <c r="L191" s="58"/>
    </row>
    <row r="192" customFormat="false" ht="20.1" hidden="false" customHeight="true" outlineLevel="0" collapsed="false">
      <c r="A192" s="140" t="n">
        <f aca="false">A191+1</f>
        <v>7</v>
      </c>
      <c r="B192" s="143" t="n">
        <f aca="false">B191+1</f>
        <v>5178</v>
      </c>
      <c r="C192" s="83" t="n">
        <v>4121</v>
      </c>
      <c r="D192" s="144" t="s">
        <v>256</v>
      </c>
      <c r="E192" s="145" t="n">
        <f aca="false">SUM(F192:K192)</f>
        <v>97058</v>
      </c>
      <c r="F192" s="149"/>
      <c r="G192" s="149"/>
      <c r="H192" s="149"/>
      <c r="I192" s="150" t="n">
        <v>92922</v>
      </c>
      <c r="J192" s="151"/>
      <c r="K192" s="152" t="n">
        <v>4136</v>
      </c>
      <c r="L192" s="153"/>
    </row>
    <row r="193" customFormat="false" ht="20.1" hidden="false" customHeight="true" outlineLevel="0" collapsed="false">
      <c r="A193" s="140" t="n">
        <f aca="false">A192+1</f>
        <v>8</v>
      </c>
      <c r="B193" s="143" t="n">
        <f aca="false">B192+1</f>
        <v>5179</v>
      </c>
      <c r="C193" s="83" t="n">
        <v>4122</v>
      </c>
      <c r="D193" s="144" t="s">
        <v>257</v>
      </c>
      <c r="E193" s="145" t="n">
        <f aca="false">SUM(F193:K193)</f>
        <v>45441</v>
      </c>
      <c r="F193" s="149"/>
      <c r="G193" s="149"/>
      <c r="H193" s="149"/>
      <c r="I193" s="150" t="n">
        <v>43505</v>
      </c>
      <c r="J193" s="151"/>
      <c r="K193" s="152" t="n">
        <v>1936</v>
      </c>
      <c r="L193" s="153"/>
    </row>
    <row r="194" customFormat="false" ht="24.95" hidden="true" customHeight="true" outlineLevel="0" collapsed="false">
      <c r="A194" s="140" t="n">
        <f aca="false">A193+1</f>
        <v>9</v>
      </c>
      <c r="B194" s="143" t="n">
        <f aca="false">B193+1</f>
        <v>5180</v>
      </c>
      <c r="C194" s="83" t="n">
        <v>4123</v>
      </c>
      <c r="D194" s="144" t="s">
        <v>258</v>
      </c>
      <c r="E194" s="145"/>
      <c r="F194" s="149"/>
      <c r="G194" s="149"/>
      <c r="H194" s="149"/>
      <c r="I194" s="150"/>
      <c r="J194" s="151"/>
      <c r="K194" s="152" t="n">
        <v>0</v>
      </c>
      <c r="L194" s="153"/>
    </row>
    <row r="195" customFormat="false" ht="24.95" hidden="false" customHeight="true" outlineLevel="0" collapsed="false">
      <c r="A195" s="140" t="n">
        <f aca="false">A194+1</f>
        <v>10</v>
      </c>
      <c r="B195" s="141" t="n">
        <f aca="false">B194+1</f>
        <v>5181</v>
      </c>
      <c r="C195" s="61" t="n">
        <v>4130</v>
      </c>
      <c r="D195" s="147" t="s">
        <v>259</v>
      </c>
      <c r="E195" s="63" t="n">
        <f aca="false">SUM(F195:K195)</f>
        <v>6550</v>
      </c>
      <c r="F195" s="81" t="n">
        <f aca="false">F196</f>
        <v>0</v>
      </c>
      <c r="G195" s="81" t="n">
        <f aca="false">G196</f>
        <v>0</v>
      </c>
      <c r="H195" s="81" t="n">
        <f aca="false">H196</f>
        <v>0</v>
      </c>
      <c r="I195" s="64" t="n">
        <f aca="false">I196</f>
        <v>6200</v>
      </c>
      <c r="J195" s="81" t="n">
        <f aca="false">J196</f>
        <v>0</v>
      </c>
      <c r="K195" s="148" t="n">
        <f aca="false">K196</f>
        <v>350</v>
      </c>
      <c r="L195" s="58"/>
    </row>
    <row r="196" customFormat="false" ht="24.95" hidden="false" customHeight="true" outlineLevel="0" collapsed="false">
      <c r="A196" s="140" t="n">
        <f aca="false">A195+1</f>
        <v>11</v>
      </c>
      <c r="B196" s="143" t="n">
        <f aca="false">B195+1</f>
        <v>5182</v>
      </c>
      <c r="C196" s="83" t="n">
        <v>4131</v>
      </c>
      <c r="D196" s="144" t="s">
        <v>260</v>
      </c>
      <c r="E196" s="145" t="n">
        <f aca="false">SUM(F196:K196)</f>
        <v>6550</v>
      </c>
      <c r="F196" s="84"/>
      <c r="G196" s="84"/>
      <c r="H196" s="84"/>
      <c r="I196" s="89" t="n">
        <f aca="false">5700+500</f>
        <v>6200</v>
      </c>
      <c r="J196" s="84"/>
      <c r="K196" s="146" t="n">
        <v>350</v>
      </c>
      <c r="L196" s="77"/>
    </row>
    <row r="197" customFormat="false" ht="30" hidden="false" customHeight="true" outlineLevel="0" collapsed="false">
      <c r="A197" s="140" t="n">
        <f aca="false">A196+1</f>
        <v>12</v>
      </c>
      <c r="B197" s="141" t="n">
        <f aca="false">B196+1</f>
        <v>5183</v>
      </c>
      <c r="C197" s="61" t="n">
        <v>4140</v>
      </c>
      <c r="D197" s="142" t="s">
        <v>261</v>
      </c>
      <c r="E197" s="63" t="n">
        <f aca="false">SUM(F197:K197)</f>
        <v>10100</v>
      </c>
      <c r="F197" s="81" t="n">
        <f aca="false">F198+F203+F206</f>
        <v>0</v>
      </c>
      <c r="G197" s="81" t="n">
        <f aca="false">G198+G203+G206</f>
        <v>0</v>
      </c>
      <c r="H197" s="81" t="n">
        <f aca="false">H198+H203+H206</f>
        <v>0</v>
      </c>
      <c r="I197" s="64" t="n">
        <f aca="false">I198+I203+I206</f>
        <v>10100</v>
      </c>
      <c r="J197" s="81" t="n">
        <f aca="false">J198+J203+J206</f>
        <v>0</v>
      </c>
      <c r="K197" s="148" t="n">
        <f aca="false">K198+K203+K206</f>
        <v>0</v>
      </c>
      <c r="L197" s="58"/>
    </row>
    <row r="198" customFormat="false" ht="30" hidden="false" customHeight="true" outlineLevel="0" collapsed="false">
      <c r="A198" s="140" t="n">
        <f aca="false">A197+1</f>
        <v>13</v>
      </c>
      <c r="B198" s="154" t="n">
        <f aca="false">B197+1</f>
        <v>5184</v>
      </c>
      <c r="C198" s="155" t="n">
        <v>4141</v>
      </c>
      <c r="D198" s="156" t="s">
        <v>262</v>
      </c>
      <c r="E198" s="157" t="n">
        <f aca="false">SUM(F198:K198)</f>
        <v>500</v>
      </c>
      <c r="F198" s="158" t="n">
        <f aca="false">SUM(F199:F201)</f>
        <v>0</v>
      </c>
      <c r="G198" s="158" t="n">
        <f aca="false">SUM(G199:G201)</f>
        <v>0</v>
      </c>
      <c r="H198" s="158" t="n">
        <f aca="false">SUM(H199:H201)</f>
        <v>0</v>
      </c>
      <c r="I198" s="159" t="n">
        <f aca="false">SUM(I199:I201)</f>
        <v>500</v>
      </c>
      <c r="J198" s="158" t="n">
        <f aca="false">SUM(J199:J201)</f>
        <v>0</v>
      </c>
      <c r="K198" s="160" t="n">
        <f aca="false">SUM(K199:K201)</f>
        <v>0</v>
      </c>
      <c r="L198" s="161"/>
    </row>
    <row r="199" customFormat="false" ht="30" hidden="true" customHeight="true" outlineLevel="0" collapsed="false">
      <c r="A199" s="140" t="n">
        <f aca="false">A198+1</f>
        <v>14</v>
      </c>
      <c r="B199" s="162"/>
      <c r="C199" s="163" t="n">
        <v>414111</v>
      </c>
      <c r="D199" s="164" t="s">
        <v>263</v>
      </c>
      <c r="E199" s="165"/>
      <c r="F199" s="90"/>
      <c r="G199" s="90"/>
      <c r="H199" s="90"/>
      <c r="I199" s="89"/>
      <c r="J199" s="90"/>
      <c r="K199" s="166"/>
      <c r="L199" s="92"/>
    </row>
    <row r="200" customFormat="false" ht="24.95" hidden="false" customHeight="true" outlineLevel="0" collapsed="false">
      <c r="A200" s="140" t="n">
        <f aca="false">A199+1</f>
        <v>15</v>
      </c>
      <c r="B200" s="162"/>
      <c r="C200" s="167" t="n">
        <v>414121</v>
      </c>
      <c r="D200" s="164" t="s">
        <v>264</v>
      </c>
      <c r="E200" s="165" t="n">
        <f aca="false">SUM(F200:K200)</f>
        <v>500</v>
      </c>
      <c r="F200" s="90"/>
      <c r="G200" s="90"/>
      <c r="H200" s="90"/>
      <c r="I200" s="89" t="n">
        <v>500</v>
      </c>
      <c r="J200" s="90"/>
      <c r="K200" s="166"/>
      <c r="L200" s="92"/>
    </row>
    <row r="201" customFormat="false" ht="24.95" hidden="true" customHeight="true" outlineLevel="0" collapsed="false">
      <c r="A201" s="140" t="n">
        <f aca="false">A200+1</f>
        <v>16</v>
      </c>
      <c r="B201" s="162"/>
      <c r="C201" s="163" t="n">
        <v>414131</v>
      </c>
      <c r="D201" s="164" t="s">
        <v>265</v>
      </c>
      <c r="E201" s="165" t="n">
        <f aca="false">SUM(F201:K201)</f>
        <v>0</v>
      </c>
      <c r="F201" s="90"/>
      <c r="G201" s="90"/>
      <c r="H201" s="90"/>
      <c r="I201" s="89"/>
      <c r="J201" s="90"/>
      <c r="K201" s="166"/>
      <c r="L201" s="92"/>
    </row>
    <row r="202" customFormat="false" ht="24.95" hidden="true" customHeight="true" outlineLevel="0" collapsed="false">
      <c r="A202" s="140" t="n">
        <f aca="false">A201+1</f>
        <v>17</v>
      </c>
      <c r="B202" s="143" t="n">
        <v>5185</v>
      </c>
      <c r="C202" s="69" t="n">
        <v>4142</v>
      </c>
      <c r="D202" s="70" t="s">
        <v>266</v>
      </c>
      <c r="E202" s="145" t="n">
        <f aca="false">SUM(F202:K202)</f>
        <v>0</v>
      </c>
      <c r="F202" s="82"/>
      <c r="G202" s="82"/>
      <c r="H202" s="82"/>
      <c r="I202" s="71"/>
      <c r="J202" s="82"/>
      <c r="K202" s="168"/>
      <c r="L202" s="73"/>
    </row>
    <row r="203" customFormat="false" ht="20.1" hidden="false" customHeight="true" outlineLevel="0" collapsed="false">
      <c r="A203" s="140" t="n">
        <f aca="false">A202+1</f>
        <v>18</v>
      </c>
      <c r="B203" s="154" t="n">
        <v>5186</v>
      </c>
      <c r="C203" s="155" t="n">
        <v>4143</v>
      </c>
      <c r="D203" s="156" t="s">
        <v>267</v>
      </c>
      <c r="E203" s="157" t="n">
        <f aca="false">SUM(F203:K203)</f>
        <v>5900</v>
      </c>
      <c r="F203" s="158" t="n">
        <f aca="false">F204+F205</f>
        <v>0</v>
      </c>
      <c r="G203" s="158" t="n">
        <f aca="false">G204+G205</f>
        <v>0</v>
      </c>
      <c r="H203" s="158" t="n">
        <f aca="false">H204+H205</f>
        <v>0</v>
      </c>
      <c r="I203" s="159" t="n">
        <f aca="false">I204+I205</f>
        <v>5900</v>
      </c>
      <c r="J203" s="158" t="n">
        <f aca="false">J204+J205</f>
        <v>0</v>
      </c>
      <c r="K203" s="160" t="n">
        <f aca="false">K204+K205</f>
        <v>0</v>
      </c>
      <c r="L203" s="161"/>
    </row>
    <row r="204" customFormat="false" ht="20.1" hidden="false" customHeight="true" outlineLevel="0" collapsed="false">
      <c r="A204" s="140" t="n">
        <f aca="false">A203+1</f>
        <v>19</v>
      </c>
      <c r="B204" s="162"/>
      <c r="C204" s="167" t="n">
        <v>414311</v>
      </c>
      <c r="D204" s="164" t="s">
        <v>268</v>
      </c>
      <c r="E204" s="165" t="n">
        <f aca="false">SUM(F204:K204)</f>
        <v>5900</v>
      </c>
      <c r="F204" s="90"/>
      <c r="G204" s="90"/>
      <c r="H204" s="90"/>
      <c r="I204" s="89" t="n">
        <v>5900</v>
      </c>
      <c r="J204" s="90"/>
      <c r="K204" s="166"/>
      <c r="L204" s="92"/>
    </row>
    <row r="205" customFormat="false" ht="30" hidden="true" customHeight="true" outlineLevel="0" collapsed="false">
      <c r="A205" s="140" t="n">
        <f aca="false">A204+1</f>
        <v>20</v>
      </c>
      <c r="B205" s="162"/>
      <c r="C205" s="167" t="n">
        <v>414314</v>
      </c>
      <c r="D205" s="164" t="s">
        <v>269</v>
      </c>
      <c r="E205" s="165" t="n">
        <f aca="false">SUM(F205:K205)</f>
        <v>0</v>
      </c>
      <c r="F205" s="90"/>
      <c r="G205" s="90"/>
      <c r="H205" s="90"/>
      <c r="I205" s="89" t="n">
        <v>0</v>
      </c>
      <c r="J205" s="90"/>
      <c r="K205" s="166"/>
      <c r="L205" s="92"/>
    </row>
    <row r="206" customFormat="false" ht="30" hidden="false" customHeight="true" outlineLevel="0" collapsed="false">
      <c r="A206" s="140" t="n">
        <f aca="false">A205+1</f>
        <v>21</v>
      </c>
      <c r="B206" s="169" t="n">
        <v>5187</v>
      </c>
      <c r="C206" s="170" t="n">
        <v>4144</v>
      </c>
      <c r="D206" s="171" t="s">
        <v>270</v>
      </c>
      <c r="E206" s="172" t="n">
        <f aca="false">SUM(F206:K206)</f>
        <v>3700</v>
      </c>
      <c r="F206" s="173"/>
      <c r="G206" s="173"/>
      <c r="H206" s="173"/>
      <c r="I206" s="174" t="n">
        <v>3700</v>
      </c>
      <c r="J206" s="173"/>
      <c r="K206" s="175" t="n">
        <v>0</v>
      </c>
      <c r="L206" s="176"/>
    </row>
    <row r="207" customFormat="false" ht="20.1" hidden="false" customHeight="true" outlineLevel="0" collapsed="false">
      <c r="A207" s="140" t="n">
        <f aca="false">A206+1</f>
        <v>22</v>
      </c>
      <c r="B207" s="141" t="n">
        <v>5188</v>
      </c>
      <c r="C207" s="61" t="n">
        <v>4150</v>
      </c>
      <c r="D207" s="147" t="s">
        <v>271</v>
      </c>
      <c r="E207" s="63" t="n">
        <f aca="false">SUM(F207:K207)</f>
        <v>43554</v>
      </c>
      <c r="F207" s="81" t="n">
        <f aca="false">F208</f>
        <v>0</v>
      </c>
      <c r="G207" s="81" t="n">
        <f aca="false">G208</f>
        <v>0</v>
      </c>
      <c r="H207" s="81" t="n">
        <f aca="false">H208</f>
        <v>0</v>
      </c>
      <c r="I207" s="64" t="n">
        <f aca="false">I208</f>
        <v>43204</v>
      </c>
      <c r="J207" s="81" t="n">
        <f aca="false">J208</f>
        <v>0</v>
      </c>
      <c r="K207" s="148" t="n">
        <f aca="false">K208</f>
        <v>350</v>
      </c>
      <c r="L207" s="58"/>
    </row>
    <row r="208" customFormat="false" ht="20.1" hidden="false" customHeight="true" outlineLevel="0" collapsed="false">
      <c r="A208" s="140" t="n">
        <f aca="false">A207+1</f>
        <v>23</v>
      </c>
      <c r="B208" s="143" t="n">
        <v>5189</v>
      </c>
      <c r="C208" s="83" t="n">
        <v>4151</v>
      </c>
      <c r="D208" s="144" t="s">
        <v>272</v>
      </c>
      <c r="E208" s="165" t="n">
        <f aca="false">SUM(F208:K208)</f>
        <v>43554</v>
      </c>
      <c r="F208" s="90"/>
      <c r="G208" s="90"/>
      <c r="H208" s="90"/>
      <c r="I208" s="89" t="n">
        <v>43204</v>
      </c>
      <c r="J208" s="90"/>
      <c r="K208" s="166" t="n">
        <v>350</v>
      </c>
      <c r="L208" s="92"/>
    </row>
    <row r="209" customFormat="false" ht="30" hidden="false" customHeight="true" outlineLevel="0" collapsed="false">
      <c r="A209" s="140" t="n">
        <f aca="false">A208+1</f>
        <v>24</v>
      </c>
      <c r="B209" s="141" t="n">
        <v>5190</v>
      </c>
      <c r="C209" s="61" t="n">
        <v>4160</v>
      </c>
      <c r="D209" s="142" t="s">
        <v>273</v>
      </c>
      <c r="E209" s="63" t="n">
        <f aca="false">SUM(F209:K209)</f>
        <v>9950</v>
      </c>
      <c r="F209" s="81" t="n">
        <f aca="false">F210</f>
        <v>0</v>
      </c>
      <c r="G209" s="81" t="n">
        <f aca="false">G210</f>
        <v>0</v>
      </c>
      <c r="H209" s="81" t="n">
        <f aca="false">H210</f>
        <v>0</v>
      </c>
      <c r="I209" s="64" t="n">
        <f aca="false">I210</f>
        <v>8500</v>
      </c>
      <c r="J209" s="81" t="n">
        <f aca="false">J210</f>
        <v>0</v>
      </c>
      <c r="K209" s="148" t="n">
        <f aca="false">K210</f>
        <v>1450</v>
      </c>
      <c r="L209" s="58"/>
    </row>
    <row r="210" customFormat="false" ht="24.95" hidden="false" customHeight="true" outlineLevel="0" collapsed="false">
      <c r="A210" s="140" t="n">
        <f aca="false">A209+1</f>
        <v>25</v>
      </c>
      <c r="B210" s="154" t="n">
        <v>5191</v>
      </c>
      <c r="C210" s="177" t="n">
        <v>4161</v>
      </c>
      <c r="D210" s="156" t="s">
        <v>274</v>
      </c>
      <c r="E210" s="178" t="n">
        <f aca="false">E211+E212+E213</f>
        <v>9950</v>
      </c>
      <c r="F210" s="158" t="n">
        <f aca="false">F211+F212+F213</f>
        <v>0</v>
      </c>
      <c r="G210" s="158" t="n">
        <f aca="false">G211+G212+G213</f>
        <v>0</v>
      </c>
      <c r="H210" s="158" t="n">
        <f aca="false">H211+H212+H213</f>
        <v>0</v>
      </c>
      <c r="I210" s="159" t="n">
        <f aca="false">I211+I212+I213</f>
        <v>8500</v>
      </c>
      <c r="J210" s="158" t="n">
        <f aca="false">J211+J212+J213</f>
        <v>0</v>
      </c>
      <c r="K210" s="160" t="n">
        <f aca="false">K211+K212+K213</f>
        <v>1450</v>
      </c>
      <c r="L210" s="161"/>
    </row>
    <row r="211" customFormat="false" ht="20.1" hidden="false" customHeight="true" outlineLevel="0" collapsed="false">
      <c r="A211" s="140" t="n">
        <f aca="false">A210+1</f>
        <v>26</v>
      </c>
      <c r="B211" s="162"/>
      <c r="C211" s="87" t="n">
        <v>416111</v>
      </c>
      <c r="D211" s="88" t="s">
        <v>275</v>
      </c>
      <c r="E211" s="165" t="n">
        <f aca="false">SUM(F211:K211)</f>
        <v>8500</v>
      </c>
      <c r="F211" s="90"/>
      <c r="G211" s="90"/>
      <c r="H211" s="90"/>
      <c r="I211" s="89" t="n">
        <v>8500</v>
      </c>
      <c r="J211" s="90"/>
      <c r="K211" s="166"/>
      <c r="L211" s="92"/>
    </row>
    <row r="212" customFormat="false" ht="20.1" hidden="false" customHeight="true" outlineLevel="0" collapsed="false">
      <c r="A212" s="140" t="n">
        <f aca="false">A211+1</f>
        <v>27</v>
      </c>
      <c r="B212" s="162"/>
      <c r="C212" s="87" t="n">
        <v>416131</v>
      </c>
      <c r="D212" s="88" t="s">
        <v>276</v>
      </c>
      <c r="E212" s="165" t="n">
        <f aca="false">SUM(F212:K212)</f>
        <v>900</v>
      </c>
      <c r="F212" s="90"/>
      <c r="G212" s="90"/>
      <c r="H212" s="90"/>
      <c r="I212" s="90"/>
      <c r="J212" s="90"/>
      <c r="K212" s="166" t="n">
        <v>900</v>
      </c>
      <c r="L212" s="92"/>
    </row>
    <row r="213" customFormat="false" ht="20.1" hidden="false" customHeight="true" outlineLevel="0" collapsed="false">
      <c r="A213" s="140" t="n">
        <f aca="false">A212+1</f>
        <v>28</v>
      </c>
      <c r="B213" s="162"/>
      <c r="C213" s="87" t="n">
        <v>4161211</v>
      </c>
      <c r="D213" s="88" t="s">
        <v>277</v>
      </c>
      <c r="E213" s="165" t="n">
        <f aca="false">SUM(F213:K213)</f>
        <v>550</v>
      </c>
      <c r="F213" s="89"/>
      <c r="G213" s="89"/>
      <c r="H213" s="89"/>
      <c r="I213" s="89"/>
      <c r="J213" s="89"/>
      <c r="K213" s="91" t="n">
        <v>550</v>
      </c>
      <c r="L213" s="92"/>
    </row>
    <row r="214" customFormat="false" ht="30" hidden="true" customHeight="true" outlineLevel="0" collapsed="false">
      <c r="A214" s="59" t="n">
        <f aca="false">A213+1</f>
        <v>29</v>
      </c>
      <c r="B214" s="141" t="n">
        <v>5192</v>
      </c>
      <c r="C214" s="61" t="n">
        <v>4170</v>
      </c>
      <c r="D214" s="62" t="s">
        <v>278</v>
      </c>
      <c r="E214" s="63" t="n">
        <f aca="false">SUM(F214:K214)</f>
        <v>0</v>
      </c>
      <c r="F214" s="94" t="n">
        <f aca="false">F215</f>
        <v>0</v>
      </c>
      <c r="G214" s="94" t="n">
        <f aca="false">G215</f>
        <v>0</v>
      </c>
      <c r="H214" s="94" t="n">
        <f aca="false">H215</f>
        <v>0</v>
      </c>
      <c r="I214" s="94" t="n">
        <f aca="false">I215</f>
        <v>0</v>
      </c>
      <c r="J214" s="94" t="n">
        <f aca="false">J215</f>
        <v>0</v>
      </c>
      <c r="K214" s="95" t="n">
        <f aca="false">K215</f>
        <v>0</v>
      </c>
      <c r="L214" s="96"/>
    </row>
    <row r="215" customFormat="false" ht="30" hidden="true" customHeight="true" outlineLevel="0" collapsed="false">
      <c r="A215" s="59" t="n">
        <f aca="false">A214+1</f>
        <v>30</v>
      </c>
      <c r="B215" s="143" t="n">
        <f aca="false">B214+1</f>
        <v>5193</v>
      </c>
      <c r="C215" s="69" t="n">
        <v>4171</v>
      </c>
      <c r="D215" s="70" t="s">
        <v>279</v>
      </c>
      <c r="E215" s="145" t="n">
        <f aca="false">SUM(F215:K215)</f>
        <v>0</v>
      </c>
      <c r="F215" s="97"/>
      <c r="G215" s="97"/>
      <c r="H215" s="97"/>
      <c r="I215" s="97" t="n">
        <v>0</v>
      </c>
      <c r="J215" s="97"/>
      <c r="K215" s="98"/>
      <c r="L215" s="99"/>
    </row>
    <row r="216" customFormat="false" ht="30" hidden="true" customHeight="true" outlineLevel="0" collapsed="false">
      <c r="A216" s="59" t="n">
        <f aca="false">A215+1</f>
        <v>31</v>
      </c>
      <c r="B216" s="141" t="n">
        <f aca="false">B215+1</f>
        <v>5194</v>
      </c>
      <c r="C216" s="61" t="n">
        <v>4180</v>
      </c>
      <c r="D216" s="62" t="s">
        <v>280</v>
      </c>
      <c r="E216" s="63" t="n">
        <f aca="false">SUM(F216:K216)</f>
        <v>0</v>
      </c>
      <c r="F216" s="94" t="n">
        <f aca="false">F217</f>
        <v>0</v>
      </c>
      <c r="G216" s="94" t="n">
        <f aca="false">G217</f>
        <v>0</v>
      </c>
      <c r="H216" s="94" t="n">
        <f aca="false">H217</f>
        <v>0</v>
      </c>
      <c r="I216" s="94" t="n">
        <f aca="false">I217</f>
        <v>0</v>
      </c>
      <c r="J216" s="94" t="n">
        <f aca="false">J217</f>
        <v>0</v>
      </c>
      <c r="K216" s="95" t="n">
        <f aca="false">K217</f>
        <v>0</v>
      </c>
      <c r="L216" s="96"/>
    </row>
    <row r="217" customFormat="false" ht="30" hidden="true" customHeight="true" outlineLevel="0" collapsed="false">
      <c r="A217" s="103" t="n">
        <f aca="false">A216+1</f>
        <v>32</v>
      </c>
      <c r="B217" s="179" t="n">
        <f aca="false">B216+1</f>
        <v>5195</v>
      </c>
      <c r="C217" s="105" t="n">
        <v>4181</v>
      </c>
      <c r="D217" s="106" t="s">
        <v>281</v>
      </c>
      <c r="E217" s="180" t="n">
        <f aca="false">SUM(F217:K217)</f>
        <v>0</v>
      </c>
      <c r="F217" s="108"/>
      <c r="G217" s="108"/>
      <c r="H217" s="108"/>
      <c r="I217" s="108" t="n">
        <v>0</v>
      </c>
      <c r="J217" s="108"/>
      <c r="K217" s="109"/>
      <c r="L217" s="99"/>
    </row>
    <row r="218" customFormat="false" ht="30" hidden="false" customHeight="true" outlineLevel="0" collapsed="false">
      <c r="A218" s="181" t="n">
        <f aca="false">A217+1</f>
        <v>33</v>
      </c>
      <c r="B218" s="182" t="n">
        <f aca="false">B217+1</f>
        <v>5196</v>
      </c>
      <c r="C218" s="183" t="n">
        <v>4200</v>
      </c>
      <c r="D218" s="184" t="s">
        <v>282</v>
      </c>
      <c r="E218" s="185" t="n">
        <f aca="false">SUM(F218:K218)</f>
        <v>1547336</v>
      </c>
      <c r="F218" s="186" t="n">
        <f aca="false">F219+F251+F257+F283+F297+F327</f>
        <v>2000</v>
      </c>
      <c r="G218" s="186" t="n">
        <f aca="false">G219+G251+G257+G283+G297+G327</f>
        <v>250</v>
      </c>
      <c r="H218" s="186" t="n">
        <f aca="false">H219+H251+H257+H283+H297+H327</f>
        <v>900</v>
      </c>
      <c r="I218" s="186" t="n">
        <f aca="false">I219+I251+I257+I283+I297+I327</f>
        <v>1437002</v>
      </c>
      <c r="J218" s="186" t="n">
        <f aca="false">J219+J251+J257+J283+J297+J327</f>
        <v>1800</v>
      </c>
      <c r="K218" s="187" t="n">
        <f aca="false">K219+K251+K257+K283+K297+K327</f>
        <v>105384</v>
      </c>
      <c r="L218" s="96"/>
    </row>
    <row r="219" customFormat="false" ht="24.95" hidden="false" customHeight="true" outlineLevel="0" collapsed="false">
      <c r="A219" s="188" t="n">
        <f aca="false">A218+1</f>
        <v>34</v>
      </c>
      <c r="B219" s="134" t="n">
        <f aca="false">B218+1</f>
        <v>5197</v>
      </c>
      <c r="C219" s="135" t="n">
        <v>4210</v>
      </c>
      <c r="D219" s="189" t="s">
        <v>283</v>
      </c>
      <c r="E219" s="137" t="n">
        <f aca="false">SUM(F219:K219)</f>
        <v>123740</v>
      </c>
      <c r="F219" s="138" t="n">
        <f aca="false">F220+F224+F229+F237+F243+F247+F250</f>
        <v>0</v>
      </c>
      <c r="G219" s="138" t="n">
        <f aca="false">G220+G224+G229+G237+G243+G247+G250</f>
        <v>0</v>
      </c>
      <c r="H219" s="138" t="n">
        <f aca="false">H220+H224+H229+H237+H243+H247+H250</f>
        <v>0</v>
      </c>
      <c r="I219" s="138" t="n">
        <f aca="false">I220+I224+I229+I237+I243+I247+I250</f>
        <v>105164</v>
      </c>
      <c r="J219" s="138" t="n">
        <f aca="false">J220+J224+J229+J237+J243+J247+J250</f>
        <v>0</v>
      </c>
      <c r="K219" s="139" t="n">
        <f aca="false">K220+K224+K229+K237+K243+K247+K250</f>
        <v>18576</v>
      </c>
      <c r="L219" s="58"/>
    </row>
    <row r="220" s="197" customFormat="true" ht="24.95" hidden="false" customHeight="true" outlineLevel="0" collapsed="false">
      <c r="A220" s="190" t="n">
        <f aca="false">A219+1</f>
        <v>35</v>
      </c>
      <c r="B220" s="154" t="n">
        <f aca="false">B219+1</f>
        <v>5198</v>
      </c>
      <c r="C220" s="155" t="n">
        <v>4211</v>
      </c>
      <c r="D220" s="191" t="s">
        <v>284</v>
      </c>
      <c r="E220" s="192" t="n">
        <f aca="false">SUM(F220:K220)</f>
        <v>3410</v>
      </c>
      <c r="F220" s="193" t="n">
        <f aca="false">F221+F222+F223</f>
        <v>0</v>
      </c>
      <c r="G220" s="193" t="n">
        <f aca="false">G221+G222+G223</f>
        <v>0</v>
      </c>
      <c r="H220" s="193" t="n">
        <f aca="false">H221+H222+H223</f>
        <v>0</v>
      </c>
      <c r="I220" s="193" t="n">
        <f aca="false">I221+I222+I223</f>
        <v>2900</v>
      </c>
      <c r="J220" s="193" t="n">
        <f aca="false">J221+J222+J223</f>
        <v>0</v>
      </c>
      <c r="K220" s="194" t="n">
        <f aca="false">K221+K222+K223</f>
        <v>510</v>
      </c>
      <c r="L220" s="195"/>
      <c r="M220" s="196"/>
      <c r="N220" s="196"/>
      <c r="O220" s="196"/>
      <c r="P220" s="196"/>
    </row>
    <row r="221" customFormat="false" ht="24.95" hidden="false" customHeight="true" outlineLevel="0" collapsed="false">
      <c r="A221" s="198" t="n">
        <f aca="false">A220+1</f>
        <v>36</v>
      </c>
      <c r="B221" s="162"/>
      <c r="C221" s="167" t="n">
        <v>421111</v>
      </c>
      <c r="D221" s="164" t="s">
        <v>285</v>
      </c>
      <c r="E221" s="165" t="n">
        <f aca="false">SUM(F221:K221)</f>
        <v>2900</v>
      </c>
      <c r="F221" s="90"/>
      <c r="G221" s="90"/>
      <c r="H221" s="89"/>
      <c r="I221" s="89" t="n">
        <f aca="false">2800+100</f>
        <v>2900</v>
      </c>
      <c r="J221" s="89"/>
      <c r="K221" s="166"/>
      <c r="L221" s="92"/>
    </row>
    <row r="222" customFormat="false" ht="24.95" hidden="false" customHeight="true" outlineLevel="0" collapsed="false">
      <c r="A222" s="198" t="n">
        <f aca="false">A221+1</f>
        <v>37</v>
      </c>
      <c r="B222" s="162"/>
      <c r="C222" s="167" t="n">
        <v>4211112</v>
      </c>
      <c r="D222" s="164" t="s">
        <v>286</v>
      </c>
      <c r="E222" s="165" t="n">
        <f aca="false">SUM(F222:K222)</f>
        <v>460</v>
      </c>
      <c r="F222" s="90"/>
      <c r="G222" s="90"/>
      <c r="H222" s="89"/>
      <c r="I222" s="89"/>
      <c r="J222" s="89"/>
      <c r="K222" s="166" t="n">
        <v>460</v>
      </c>
      <c r="L222" s="92"/>
    </row>
    <row r="223" customFormat="false" ht="24.95" hidden="false" customHeight="true" outlineLevel="0" collapsed="false">
      <c r="A223" s="198" t="n">
        <f aca="false">A222+1</f>
        <v>38</v>
      </c>
      <c r="B223" s="162"/>
      <c r="C223" s="167" t="n">
        <v>421121</v>
      </c>
      <c r="D223" s="164" t="s">
        <v>287</v>
      </c>
      <c r="E223" s="165" t="n">
        <f aca="false">SUM(F223:K223)</f>
        <v>50</v>
      </c>
      <c r="F223" s="90"/>
      <c r="G223" s="90"/>
      <c r="H223" s="89"/>
      <c r="I223" s="89"/>
      <c r="J223" s="89"/>
      <c r="K223" s="166" t="n">
        <v>50</v>
      </c>
      <c r="L223" s="92"/>
    </row>
    <row r="224" customFormat="false" ht="24.95" hidden="false" customHeight="true" outlineLevel="0" collapsed="false">
      <c r="A224" s="59" t="n">
        <f aca="false">A223+1</f>
        <v>39</v>
      </c>
      <c r="B224" s="154" t="n">
        <v>5199</v>
      </c>
      <c r="C224" s="177" t="n">
        <v>4212</v>
      </c>
      <c r="D224" s="156" t="s">
        <v>288</v>
      </c>
      <c r="E224" s="157" t="n">
        <f aca="false">SUM(F224:K224)</f>
        <v>57949</v>
      </c>
      <c r="F224" s="158" t="n">
        <f aca="false">F225+F226+F227+F228</f>
        <v>0</v>
      </c>
      <c r="G224" s="158" t="n">
        <f aca="false">G225+G226+G227+G228</f>
        <v>0</v>
      </c>
      <c r="H224" s="159" t="n">
        <f aca="false">H225+H226+H227+H228</f>
        <v>0</v>
      </c>
      <c r="I224" s="159" t="n">
        <f aca="false">I225+I226+I227+I228</f>
        <v>49149</v>
      </c>
      <c r="J224" s="159" t="n">
        <f aca="false">J225+J226+J227+J228</f>
        <v>0</v>
      </c>
      <c r="K224" s="160" t="n">
        <f aca="false">K225+K226+K227+K228</f>
        <v>8800</v>
      </c>
      <c r="L224" s="161"/>
    </row>
    <row r="225" customFormat="false" ht="24.95" hidden="false" customHeight="true" outlineLevel="0" collapsed="false">
      <c r="A225" s="198" t="n">
        <f aca="false">A224+1</f>
        <v>40</v>
      </c>
      <c r="B225" s="162"/>
      <c r="C225" s="167" t="n">
        <v>421211</v>
      </c>
      <c r="D225" s="164" t="s">
        <v>289</v>
      </c>
      <c r="E225" s="165" t="n">
        <f aca="false">SUM(F225:K225)</f>
        <v>26200</v>
      </c>
      <c r="F225" s="90"/>
      <c r="G225" s="90"/>
      <c r="H225" s="89"/>
      <c r="I225" s="89" t="n">
        <v>22200</v>
      </c>
      <c r="J225" s="89"/>
      <c r="K225" s="199" t="n">
        <f aca="false">2000+2000</f>
        <v>4000</v>
      </c>
      <c r="L225" s="200"/>
    </row>
    <row r="226" customFormat="false" ht="24.95" hidden="false" customHeight="true" outlineLevel="0" collapsed="false">
      <c r="A226" s="198" t="n">
        <f aca="false">A225+1</f>
        <v>41</v>
      </c>
      <c r="B226" s="162"/>
      <c r="C226" s="167" t="n">
        <v>421221</v>
      </c>
      <c r="D226" s="164" t="s">
        <v>290</v>
      </c>
      <c r="E226" s="165" t="n">
        <f aca="false">SUM(F226:K226)</f>
        <v>29649</v>
      </c>
      <c r="F226" s="90"/>
      <c r="G226" s="90"/>
      <c r="H226" s="89"/>
      <c r="I226" s="89" t="n">
        <f aca="false">24829+20</f>
        <v>24849</v>
      </c>
      <c r="J226" s="89"/>
      <c r="K226" s="166" t="n">
        <f aca="false">1800+3000</f>
        <v>4800</v>
      </c>
      <c r="L226" s="92"/>
    </row>
    <row r="227" customFormat="false" ht="24.95" hidden="false" customHeight="true" outlineLevel="0" collapsed="false">
      <c r="A227" s="198" t="n">
        <f aca="false">A226+1</f>
        <v>42</v>
      </c>
      <c r="B227" s="162"/>
      <c r="C227" s="167" t="n">
        <v>421224</v>
      </c>
      <c r="D227" s="164" t="s">
        <v>291</v>
      </c>
      <c r="E227" s="165" t="n">
        <f aca="false">K227+J227+I227+H227+G227+F227</f>
        <v>500</v>
      </c>
      <c r="F227" s="90"/>
      <c r="G227" s="90"/>
      <c r="H227" s="89"/>
      <c r="I227" s="89" t="n">
        <v>500</v>
      </c>
      <c r="J227" s="89"/>
      <c r="K227" s="166"/>
      <c r="L227" s="92"/>
    </row>
    <row r="228" customFormat="false" ht="24.95" hidden="false" customHeight="true" outlineLevel="0" collapsed="false">
      <c r="A228" s="198" t="n">
        <f aca="false">A227+1</f>
        <v>43</v>
      </c>
      <c r="B228" s="162"/>
      <c r="C228" s="167" t="n">
        <v>421225</v>
      </c>
      <c r="D228" s="164" t="s">
        <v>292</v>
      </c>
      <c r="E228" s="165" t="n">
        <f aca="false">SUM(F228:K228)</f>
        <v>1600</v>
      </c>
      <c r="F228" s="90"/>
      <c r="G228" s="90"/>
      <c r="H228" s="89"/>
      <c r="I228" s="89" t="n">
        <v>1600</v>
      </c>
      <c r="J228" s="89"/>
      <c r="K228" s="166"/>
      <c r="L228" s="92"/>
    </row>
    <row r="229" customFormat="false" ht="24.95" hidden="false" customHeight="true" outlineLevel="0" collapsed="false">
      <c r="A229" s="59" t="n">
        <f aca="false">A228+1</f>
        <v>44</v>
      </c>
      <c r="B229" s="154" t="n">
        <v>5200</v>
      </c>
      <c r="C229" s="177" t="n">
        <v>4213</v>
      </c>
      <c r="D229" s="156" t="s">
        <v>293</v>
      </c>
      <c r="E229" s="63" t="n">
        <f aca="false">SUM(F229:K229)</f>
        <v>49557</v>
      </c>
      <c r="F229" s="201" t="n">
        <f aca="false">F230+F231+F232+F233+F234+F235+F236</f>
        <v>0</v>
      </c>
      <c r="G229" s="201" t="n">
        <f aca="false">G230+G231+G232+G233+G234+G235+G236</f>
        <v>0</v>
      </c>
      <c r="H229" s="202" t="n">
        <f aca="false">H230+H231+H232+H233+H234+H235+H236</f>
        <v>0</v>
      </c>
      <c r="I229" s="202" t="n">
        <f aca="false">I230+I231+I232+I233+I234+I235+I236</f>
        <v>41900</v>
      </c>
      <c r="J229" s="202" t="n">
        <f aca="false">J230+J231+J232+J233+J234+J235+J236</f>
        <v>0</v>
      </c>
      <c r="K229" s="203" t="n">
        <f aca="false">K230+K231+K232+K233+K234+K235+K236</f>
        <v>7657</v>
      </c>
      <c r="L229" s="204"/>
    </row>
    <row r="230" customFormat="false" ht="24.95" hidden="false" customHeight="true" outlineLevel="0" collapsed="false">
      <c r="A230" s="198" t="n">
        <f aca="false">A229+1</f>
        <v>45</v>
      </c>
      <c r="B230" s="162"/>
      <c r="C230" s="167" t="n">
        <v>421311</v>
      </c>
      <c r="D230" s="164" t="s">
        <v>294</v>
      </c>
      <c r="E230" s="165" t="n">
        <f aca="false">SUM(F230:K230)</f>
        <v>10200</v>
      </c>
      <c r="F230" s="90"/>
      <c r="G230" s="90"/>
      <c r="H230" s="89"/>
      <c r="I230" s="89" t="n">
        <v>10000</v>
      </c>
      <c r="J230" s="89"/>
      <c r="K230" s="166" t="n">
        <v>200</v>
      </c>
      <c r="L230" s="92"/>
    </row>
    <row r="231" customFormat="false" ht="24.95" hidden="false" customHeight="true" outlineLevel="0" collapsed="false">
      <c r="A231" s="198" t="n">
        <f aca="false">A230+1</f>
        <v>46</v>
      </c>
      <c r="B231" s="162"/>
      <c r="C231" s="167" t="n">
        <v>421322</v>
      </c>
      <c r="D231" s="164" t="s">
        <v>295</v>
      </c>
      <c r="E231" s="165" t="n">
        <f aca="false">SUM(F231:K231)</f>
        <v>200</v>
      </c>
      <c r="F231" s="90"/>
      <c r="G231" s="90"/>
      <c r="H231" s="89"/>
      <c r="I231" s="89" t="n">
        <v>200</v>
      </c>
      <c r="J231" s="89"/>
      <c r="K231" s="166"/>
      <c r="L231" s="92"/>
    </row>
    <row r="232" customFormat="false" ht="24.95" hidden="false" customHeight="true" outlineLevel="0" collapsed="false">
      <c r="A232" s="198" t="n">
        <f aca="false">A231+1</f>
        <v>47</v>
      </c>
      <c r="B232" s="205" t="n">
        <v>1</v>
      </c>
      <c r="C232" s="167" t="n">
        <v>421323</v>
      </c>
      <c r="D232" s="164" t="s">
        <v>296</v>
      </c>
      <c r="E232" s="165" t="n">
        <f aca="false">SUM(F232:K232)</f>
        <v>4037</v>
      </c>
      <c r="F232" s="90"/>
      <c r="G232" s="90"/>
      <c r="H232" s="89"/>
      <c r="I232" s="89" t="n">
        <f aca="false">4500-500</f>
        <v>4000</v>
      </c>
      <c r="J232" s="89"/>
      <c r="K232" s="166" t="n">
        <v>37</v>
      </c>
      <c r="L232" s="92"/>
    </row>
    <row r="233" customFormat="false" ht="24.95" hidden="false" customHeight="true" outlineLevel="0" collapsed="false">
      <c r="A233" s="198" t="n">
        <f aca="false">A232+1</f>
        <v>48</v>
      </c>
      <c r="B233" s="206"/>
      <c r="C233" s="167" t="n">
        <v>421324</v>
      </c>
      <c r="D233" s="164" t="s">
        <v>297</v>
      </c>
      <c r="E233" s="165" t="n">
        <f aca="false">SUM(F233:K233)</f>
        <v>6000</v>
      </c>
      <c r="F233" s="90"/>
      <c r="G233" s="90"/>
      <c r="H233" s="89"/>
      <c r="I233" s="89" t="n">
        <v>3700</v>
      </c>
      <c r="J233" s="89"/>
      <c r="K233" s="166" t="n">
        <v>2300</v>
      </c>
      <c r="L233" s="92"/>
    </row>
    <row r="234" customFormat="false" ht="24.95" hidden="false" customHeight="true" outlineLevel="0" collapsed="false">
      <c r="A234" s="198" t="n">
        <f aca="false">A232+1</f>
        <v>48</v>
      </c>
      <c r="B234" s="205" t="n">
        <v>2</v>
      </c>
      <c r="C234" s="167" t="n">
        <v>4213251</v>
      </c>
      <c r="D234" s="164" t="s">
        <v>298</v>
      </c>
      <c r="E234" s="165" t="n">
        <f aca="false">SUM(F234:K234)</f>
        <v>6620</v>
      </c>
      <c r="F234" s="90"/>
      <c r="G234" s="90"/>
      <c r="H234" s="89"/>
      <c r="I234" s="89" t="n">
        <v>6500</v>
      </c>
      <c r="J234" s="89"/>
      <c r="K234" s="166" t="n">
        <v>120</v>
      </c>
      <c r="L234" s="92"/>
    </row>
    <row r="235" customFormat="false" ht="24.95" hidden="false" customHeight="true" outlineLevel="0" collapsed="false">
      <c r="A235" s="198" t="n">
        <f aca="false">A233+1</f>
        <v>49</v>
      </c>
      <c r="B235" s="162"/>
      <c r="C235" s="167" t="n">
        <v>4213253</v>
      </c>
      <c r="D235" s="164" t="s">
        <v>299</v>
      </c>
      <c r="E235" s="165" t="n">
        <f aca="false">SUM(F235:K235)</f>
        <v>20000</v>
      </c>
      <c r="F235" s="90"/>
      <c r="G235" s="90"/>
      <c r="H235" s="89"/>
      <c r="I235" s="89" t="n">
        <v>16000</v>
      </c>
      <c r="J235" s="89"/>
      <c r="K235" s="166" t="n">
        <v>4000</v>
      </c>
      <c r="L235" s="92"/>
    </row>
    <row r="236" customFormat="false" ht="24.95" hidden="false" customHeight="true" outlineLevel="0" collapsed="false">
      <c r="A236" s="198" t="n">
        <f aca="false">A234+1</f>
        <v>49</v>
      </c>
      <c r="B236" s="162"/>
      <c r="C236" s="167" t="n">
        <v>4213254</v>
      </c>
      <c r="D236" s="164" t="s">
        <v>300</v>
      </c>
      <c r="E236" s="165" t="n">
        <f aca="false">SUM(F236:K236)</f>
        <v>2500</v>
      </c>
      <c r="F236" s="90"/>
      <c r="G236" s="90"/>
      <c r="H236" s="89"/>
      <c r="I236" s="207" t="n">
        <v>1500</v>
      </c>
      <c r="J236" s="89"/>
      <c r="K236" s="166" t="n">
        <v>1000</v>
      </c>
      <c r="L236" s="92"/>
    </row>
    <row r="237" customFormat="false" ht="24.95" hidden="false" customHeight="true" outlineLevel="0" collapsed="false">
      <c r="A237" s="59" t="n">
        <f aca="false">A235+1</f>
        <v>50</v>
      </c>
      <c r="B237" s="154" t="n">
        <v>5201</v>
      </c>
      <c r="C237" s="177" t="n">
        <v>4214</v>
      </c>
      <c r="D237" s="156" t="s">
        <v>301</v>
      </c>
      <c r="E237" s="157" t="n">
        <f aca="false">SUM(F237:K237)</f>
        <v>3324</v>
      </c>
      <c r="F237" s="158" t="n">
        <f aca="false">F238+F239+F240+F241+F242</f>
        <v>0</v>
      </c>
      <c r="G237" s="158" t="n">
        <f aca="false">G238+G239+G240+G241+G242</f>
        <v>0</v>
      </c>
      <c r="H237" s="159" t="n">
        <f aca="false">H238+H239+H240+H241+H242</f>
        <v>0</v>
      </c>
      <c r="I237" s="159" t="n">
        <f aca="false">I238+I239+I240+I241+I242</f>
        <v>3215</v>
      </c>
      <c r="J237" s="159" t="n">
        <f aca="false">J238+J239+J240+J241+J242</f>
        <v>0</v>
      </c>
      <c r="K237" s="160" t="n">
        <f aca="false">K238+K239+K240+K241+K242</f>
        <v>109</v>
      </c>
      <c r="L237" s="161"/>
    </row>
    <row r="238" customFormat="false" ht="24.95" hidden="false" customHeight="true" outlineLevel="0" collapsed="false">
      <c r="A238" s="198" t="n">
        <f aca="false">A237+1</f>
        <v>51</v>
      </c>
      <c r="B238" s="162"/>
      <c r="C238" s="167" t="n">
        <v>421411</v>
      </c>
      <c r="D238" s="164" t="s">
        <v>302</v>
      </c>
      <c r="E238" s="165" t="n">
        <f aca="false">SUM(F238:K238)</f>
        <v>1204</v>
      </c>
      <c r="F238" s="90"/>
      <c r="G238" s="90"/>
      <c r="H238" s="89"/>
      <c r="I238" s="89" t="n">
        <f aca="false">1100+100</f>
        <v>1200</v>
      </c>
      <c r="J238" s="89"/>
      <c r="K238" s="166" t="n">
        <v>4</v>
      </c>
      <c r="L238" s="92"/>
    </row>
    <row r="239" customFormat="false" ht="24.95" hidden="false" customHeight="true" outlineLevel="0" collapsed="false">
      <c r="A239" s="198" t="n">
        <f aca="false">A238+1</f>
        <v>52</v>
      </c>
      <c r="B239" s="162"/>
      <c r="C239" s="167" t="n">
        <v>421412</v>
      </c>
      <c r="D239" s="164" t="s">
        <v>303</v>
      </c>
      <c r="E239" s="165" t="n">
        <f aca="false">SUM(F239:K239)</f>
        <v>150</v>
      </c>
      <c r="F239" s="90"/>
      <c r="G239" s="90"/>
      <c r="H239" s="89"/>
      <c r="I239" s="89" t="n">
        <v>150</v>
      </c>
      <c r="J239" s="89"/>
      <c r="K239" s="166"/>
      <c r="L239" s="92"/>
    </row>
    <row r="240" customFormat="false" ht="24.95" hidden="false" customHeight="true" outlineLevel="0" collapsed="false">
      <c r="A240" s="198" t="n">
        <f aca="false">A239+1</f>
        <v>53</v>
      </c>
      <c r="B240" s="162"/>
      <c r="C240" s="167" t="n">
        <v>421414</v>
      </c>
      <c r="D240" s="164" t="s">
        <v>304</v>
      </c>
      <c r="E240" s="165" t="n">
        <f aca="false">SUM(F240:K240)</f>
        <v>1400</v>
      </c>
      <c r="F240" s="90"/>
      <c r="G240" s="90"/>
      <c r="H240" s="89"/>
      <c r="I240" s="89" t="n">
        <f aca="false">1300+50</f>
        <v>1350</v>
      </c>
      <c r="J240" s="89"/>
      <c r="K240" s="166" t="n">
        <v>50</v>
      </c>
      <c r="L240" s="92"/>
    </row>
    <row r="241" customFormat="false" ht="24.95" hidden="false" customHeight="true" outlineLevel="0" collapsed="false">
      <c r="A241" s="198" t="n">
        <f aca="false">A240+1</f>
        <v>54</v>
      </c>
      <c r="B241" s="162"/>
      <c r="C241" s="167" t="n">
        <v>421421</v>
      </c>
      <c r="D241" s="164" t="s">
        <v>305</v>
      </c>
      <c r="E241" s="165" t="n">
        <f aca="false">SUM(F241:K241)</f>
        <v>520</v>
      </c>
      <c r="F241" s="90"/>
      <c r="G241" s="90"/>
      <c r="H241" s="89"/>
      <c r="I241" s="89" t="n">
        <v>500</v>
      </c>
      <c r="J241" s="89"/>
      <c r="K241" s="166" t="n">
        <v>20</v>
      </c>
      <c r="L241" s="92"/>
    </row>
    <row r="242" customFormat="false" ht="24.95" hidden="false" customHeight="true" outlineLevel="0" collapsed="false">
      <c r="A242" s="198" t="n">
        <f aca="false">A241+1</f>
        <v>55</v>
      </c>
      <c r="B242" s="162"/>
      <c r="C242" s="167" t="n">
        <v>421422</v>
      </c>
      <c r="D242" s="164" t="s">
        <v>306</v>
      </c>
      <c r="E242" s="165" t="n">
        <f aca="false">SUM(F242:K242)</f>
        <v>50</v>
      </c>
      <c r="F242" s="90"/>
      <c r="G242" s="90"/>
      <c r="H242" s="89"/>
      <c r="I242" s="89" t="n">
        <v>15</v>
      </c>
      <c r="J242" s="89"/>
      <c r="K242" s="166" t="n">
        <v>35</v>
      </c>
      <c r="L242" s="92"/>
    </row>
    <row r="243" customFormat="false" ht="24.95" hidden="false" customHeight="true" outlineLevel="0" collapsed="false">
      <c r="A243" s="59" t="n">
        <f aca="false">A242+1</f>
        <v>56</v>
      </c>
      <c r="B243" s="154" t="n">
        <v>5202</v>
      </c>
      <c r="C243" s="177" t="n">
        <v>4215</v>
      </c>
      <c r="D243" s="156" t="s">
        <v>307</v>
      </c>
      <c r="E243" s="157" t="n">
        <f aca="false">SUM(F243:K243)</f>
        <v>9500</v>
      </c>
      <c r="F243" s="158" t="n">
        <f aca="false">F244+F245+F246</f>
        <v>0</v>
      </c>
      <c r="G243" s="158" t="n">
        <f aca="false">G244+G245+G246</f>
        <v>0</v>
      </c>
      <c r="H243" s="159" t="n">
        <f aca="false">H244+H245+H246</f>
        <v>0</v>
      </c>
      <c r="I243" s="159" t="n">
        <f aca="false">I244+I245+I246</f>
        <v>8000</v>
      </c>
      <c r="J243" s="159" t="n">
        <f aca="false">J244+J245+J246</f>
        <v>0</v>
      </c>
      <c r="K243" s="160" t="n">
        <f aca="false">K244+K245+K246</f>
        <v>1500</v>
      </c>
      <c r="L243" s="161"/>
    </row>
    <row r="244" customFormat="false" ht="24.95" hidden="true" customHeight="true" outlineLevel="0" collapsed="false">
      <c r="A244" s="59" t="n">
        <f aca="false">A243+1</f>
        <v>57</v>
      </c>
      <c r="B244" s="162"/>
      <c r="C244" s="167" t="n">
        <v>421512</v>
      </c>
      <c r="D244" s="164" t="s">
        <v>308</v>
      </c>
      <c r="E244" s="165" t="n">
        <f aca="false">SUM(F244:K244)</f>
        <v>0</v>
      </c>
      <c r="F244" s="90"/>
      <c r="G244" s="90"/>
      <c r="H244" s="89"/>
      <c r="I244" s="89"/>
      <c r="J244" s="89"/>
      <c r="K244" s="166"/>
      <c r="L244" s="92"/>
    </row>
    <row r="245" customFormat="false" ht="24.95" hidden="false" customHeight="true" outlineLevel="0" collapsed="false">
      <c r="A245" s="198" t="n">
        <f aca="false">A244+1</f>
        <v>58</v>
      </c>
      <c r="B245" s="162"/>
      <c r="C245" s="167" t="n">
        <v>421519</v>
      </c>
      <c r="D245" s="164" t="s">
        <v>309</v>
      </c>
      <c r="E245" s="165" t="n">
        <f aca="false">SUM(F245:K245)</f>
        <v>9000</v>
      </c>
      <c r="F245" s="90"/>
      <c r="G245" s="90"/>
      <c r="H245" s="89"/>
      <c r="I245" s="89" t="n">
        <v>7560</v>
      </c>
      <c r="J245" s="89"/>
      <c r="K245" s="166" t="n">
        <v>1440</v>
      </c>
      <c r="L245" s="92"/>
    </row>
    <row r="246" customFormat="false" ht="24.95" hidden="false" customHeight="true" outlineLevel="0" collapsed="false">
      <c r="A246" s="198" t="n">
        <f aca="false">A245+1</f>
        <v>59</v>
      </c>
      <c r="B246" s="162"/>
      <c r="C246" s="167" t="n">
        <v>421521</v>
      </c>
      <c r="D246" s="164" t="s">
        <v>310</v>
      </c>
      <c r="E246" s="165" t="n">
        <f aca="false">SUM(F246:K246)</f>
        <v>500</v>
      </c>
      <c r="F246" s="90"/>
      <c r="G246" s="90"/>
      <c r="H246" s="89"/>
      <c r="I246" s="89" t="n">
        <v>440</v>
      </c>
      <c r="J246" s="89"/>
      <c r="K246" s="166" t="n">
        <v>60</v>
      </c>
      <c r="L246" s="92"/>
    </row>
    <row r="247" customFormat="false" ht="24.95" hidden="true" customHeight="true" outlineLevel="0" collapsed="false">
      <c r="A247" s="208" t="n">
        <f aca="false">A246+1</f>
        <v>60</v>
      </c>
      <c r="B247" s="154" t="n">
        <v>5203</v>
      </c>
      <c r="C247" s="177" t="n">
        <v>4216</v>
      </c>
      <c r="D247" s="156" t="s">
        <v>311</v>
      </c>
      <c r="E247" s="157" t="n">
        <f aca="false">SUM(F247:K247)</f>
        <v>0</v>
      </c>
      <c r="F247" s="158" t="n">
        <f aca="false">F248+F249</f>
        <v>0</v>
      </c>
      <c r="G247" s="158" t="n">
        <f aca="false">G248+G249</f>
        <v>0</v>
      </c>
      <c r="H247" s="159" t="n">
        <f aca="false">H248+H249</f>
        <v>0</v>
      </c>
      <c r="I247" s="159" t="n">
        <f aca="false">I248+I249</f>
        <v>0</v>
      </c>
      <c r="J247" s="159" t="n">
        <f aca="false">J248+J249</f>
        <v>0</v>
      </c>
      <c r="K247" s="160" t="n">
        <f aca="false">K248+K249</f>
        <v>0</v>
      </c>
      <c r="L247" s="161"/>
    </row>
    <row r="248" customFormat="false" ht="24.95" hidden="true" customHeight="true" outlineLevel="0" collapsed="false">
      <c r="A248" s="59" t="n">
        <f aca="false">A247+1</f>
        <v>61</v>
      </c>
      <c r="B248" s="209"/>
      <c r="C248" s="210" t="n">
        <v>421612</v>
      </c>
      <c r="D248" s="211" t="s">
        <v>312</v>
      </c>
      <c r="E248" s="212"/>
      <c r="F248" s="213"/>
      <c r="G248" s="213"/>
      <c r="H248" s="214"/>
      <c r="I248" s="214"/>
      <c r="J248" s="214"/>
      <c r="K248" s="215"/>
      <c r="L248" s="216"/>
    </row>
    <row r="249" customFormat="false" ht="24.95" hidden="true" customHeight="true" outlineLevel="0" collapsed="false">
      <c r="A249" s="198" t="n">
        <f aca="false">A248+1</f>
        <v>62</v>
      </c>
      <c r="B249" s="162"/>
      <c r="C249" s="167" t="n">
        <v>421622</v>
      </c>
      <c r="D249" s="164" t="s">
        <v>313</v>
      </c>
      <c r="E249" s="165" t="n">
        <f aca="false">SUM(F249:K249)</f>
        <v>0</v>
      </c>
      <c r="F249" s="90"/>
      <c r="G249" s="90"/>
      <c r="H249" s="89"/>
      <c r="I249" s="89"/>
      <c r="J249" s="89"/>
      <c r="K249" s="166" t="n">
        <v>0</v>
      </c>
      <c r="L249" s="92"/>
    </row>
    <row r="250" customFormat="false" ht="24.95" hidden="true" customHeight="true" outlineLevel="0" collapsed="false">
      <c r="A250" s="59" t="n">
        <f aca="false">A249+1</f>
        <v>63</v>
      </c>
      <c r="B250" s="143" t="n">
        <v>5204</v>
      </c>
      <c r="C250" s="217" t="n">
        <v>4219</v>
      </c>
      <c r="D250" s="218" t="s">
        <v>314</v>
      </c>
      <c r="E250" s="219" t="n">
        <f aca="false">SUM(F250:K250)</f>
        <v>0</v>
      </c>
      <c r="F250" s="193"/>
      <c r="G250" s="193"/>
      <c r="H250" s="220"/>
      <c r="I250" s="220" t="n">
        <v>0</v>
      </c>
      <c r="J250" s="220" t="n">
        <v>0</v>
      </c>
      <c r="K250" s="194" t="n">
        <v>0</v>
      </c>
      <c r="L250" s="195"/>
    </row>
    <row r="251" customFormat="false" ht="24.95" hidden="false" customHeight="true" outlineLevel="0" collapsed="false">
      <c r="A251" s="59" t="n">
        <f aca="false">A250+1</f>
        <v>64</v>
      </c>
      <c r="B251" s="221" t="n">
        <f aca="false">B250+1</f>
        <v>5205</v>
      </c>
      <c r="C251" s="61" t="n">
        <v>4220</v>
      </c>
      <c r="D251" s="142" t="s">
        <v>315</v>
      </c>
      <c r="E251" s="63" t="n">
        <f aca="false">SUM(E252:E256)</f>
        <v>1380</v>
      </c>
      <c r="F251" s="81" t="n">
        <f aca="false">SUM(F252:F256)</f>
        <v>0</v>
      </c>
      <c r="G251" s="81" t="n">
        <f aca="false">SUM(G252:G256)</f>
        <v>0</v>
      </c>
      <c r="H251" s="64" t="n">
        <f aca="false">SUM(H252:H256)</f>
        <v>0</v>
      </c>
      <c r="I251" s="64" t="n">
        <f aca="false">SUM(I252:I256)</f>
        <v>450</v>
      </c>
      <c r="J251" s="64" t="n">
        <f aca="false">SUM(J252:J256)</f>
        <v>150</v>
      </c>
      <c r="K251" s="148" t="n">
        <f aca="false">SUM(K252:K256)</f>
        <v>780</v>
      </c>
      <c r="L251" s="58"/>
    </row>
    <row r="252" customFormat="false" ht="24.95" hidden="false" customHeight="true" outlineLevel="0" collapsed="false">
      <c r="A252" s="198" t="n">
        <f aca="false">A251+1</f>
        <v>65</v>
      </c>
      <c r="B252" s="143" t="n">
        <f aca="false">B251+1</f>
        <v>5206</v>
      </c>
      <c r="C252" s="222" t="n">
        <v>4221</v>
      </c>
      <c r="D252" s="144" t="s">
        <v>316</v>
      </c>
      <c r="E252" s="165" t="n">
        <f aca="false">SUM(F252:K252)</f>
        <v>680</v>
      </c>
      <c r="F252" s="90"/>
      <c r="G252" s="90"/>
      <c r="H252" s="89"/>
      <c r="I252" s="89" t="n">
        <f aca="false">200+250</f>
        <v>450</v>
      </c>
      <c r="J252" s="89" t="n">
        <v>50</v>
      </c>
      <c r="K252" s="166" t="n">
        <v>180</v>
      </c>
      <c r="L252" s="92"/>
    </row>
    <row r="253" customFormat="false" ht="24.95" hidden="false" customHeight="true" outlineLevel="0" collapsed="false">
      <c r="A253" s="198" t="n">
        <f aca="false">A252+1</f>
        <v>66</v>
      </c>
      <c r="B253" s="143" t="n">
        <f aca="false">B252+1</f>
        <v>5207</v>
      </c>
      <c r="C253" s="222" t="n">
        <v>4222</v>
      </c>
      <c r="D253" s="144" t="s">
        <v>317</v>
      </c>
      <c r="E253" s="165" t="n">
        <f aca="false">SUM(F253:K253)</f>
        <v>600</v>
      </c>
      <c r="F253" s="90"/>
      <c r="G253" s="90"/>
      <c r="H253" s="89"/>
      <c r="I253" s="89"/>
      <c r="J253" s="89" t="n">
        <v>100</v>
      </c>
      <c r="K253" s="166" t="n">
        <f aca="false">100+400</f>
        <v>500</v>
      </c>
      <c r="L253" s="92"/>
    </row>
    <row r="254" customFormat="false" ht="24.95" hidden="true" customHeight="true" outlineLevel="0" collapsed="false">
      <c r="A254" s="198" t="n">
        <f aca="false">A253+1</f>
        <v>67</v>
      </c>
      <c r="B254" s="143" t="n">
        <f aca="false">B253+1</f>
        <v>5208</v>
      </c>
      <c r="C254" s="83" t="n">
        <v>4223</v>
      </c>
      <c r="D254" s="70" t="s">
        <v>318</v>
      </c>
      <c r="E254" s="145" t="n">
        <f aca="false">SUM(F254:K254)</f>
        <v>0</v>
      </c>
      <c r="F254" s="82"/>
      <c r="G254" s="82"/>
      <c r="H254" s="71"/>
      <c r="I254" s="71"/>
      <c r="J254" s="71"/>
      <c r="K254" s="168"/>
      <c r="L254" s="73"/>
    </row>
    <row r="255" customFormat="false" ht="24.95" hidden="true" customHeight="true" outlineLevel="0" collapsed="false">
      <c r="A255" s="198" t="n">
        <f aca="false">A254+1</f>
        <v>68</v>
      </c>
      <c r="B255" s="143" t="n">
        <f aca="false">B254+1</f>
        <v>5209</v>
      </c>
      <c r="C255" s="83" t="n">
        <v>4224</v>
      </c>
      <c r="D255" s="70" t="s">
        <v>319</v>
      </c>
      <c r="E255" s="145" t="n">
        <f aca="false">SUM(F255:K255)</f>
        <v>0</v>
      </c>
      <c r="F255" s="82"/>
      <c r="G255" s="82"/>
      <c r="H255" s="71"/>
      <c r="I255" s="71"/>
      <c r="J255" s="71"/>
      <c r="K255" s="168"/>
      <c r="L255" s="73"/>
    </row>
    <row r="256" customFormat="false" ht="24.95" hidden="false" customHeight="true" outlineLevel="0" collapsed="false">
      <c r="A256" s="198" t="n">
        <f aca="false">A255+1</f>
        <v>69</v>
      </c>
      <c r="B256" s="143" t="n">
        <f aca="false">B255+1</f>
        <v>5210</v>
      </c>
      <c r="C256" s="222" t="n">
        <v>4229</v>
      </c>
      <c r="D256" s="144" t="s">
        <v>320</v>
      </c>
      <c r="E256" s="145" t="n">
        <f aca="false">SUM(F256:K256)</f>
        <v>100</v>
      </c>
      <c r="F256" s="84"/>
      <c r="G256" s="84"/>
      <c r="H256" s="75"/>
      <c r="I256" s="75"/>
      <c r="J256" s="75"/>
      <c r="K256" s="146" t="n">
        <v>100</v>
      </c>
      <c r="L256" s="77"/>
    </row>
    <row r="257" customFormat="false" ht="24.95" hidden="false" customHeight="true" outlineLevel="0" collapsed="false">
      <c r="A257" s="59" t="n">
        <f aca="false">A256+1</f>
        <v>70</v>
      </c>
      <c r="B257" s="141" t="n">
        <f aca="false">B256+1</f>
        <v>5211</v>
      </c>
      <c r="C257" s="61" t="n">
        <v>4230</v>
      </c>
      <c r="D257" s="142" t="s">
        <v>321</v>
      </c>
      <c r="E257" s="63" t="n">
        <f aca="false">SUM(F257:K257)</f>
        <v>32344</v>
      </c>
      <c r="F257" s="81" t="n">
        <f aca="false">F259+F260+F261+F262+F275+F276+F280+F25</f>
        <v>0</v>
      </c>
      <c r="G257" s="81" t="n">
        <f aca="false">G259+G260+G261+G262+G275+G276+G280+G25</f>
        <v>250</v>
      </c>
      <c r="H257" s="64" t="n">
        <f aca="false">H259+H260+H261+H262+H275+H276+H280+H25</f>
        <v>900</v>
      </c>
      <c r="I257" s="64" t="n">
        <f aca="false">I259+I260+I261+I262+I275+I276+I280</f>
        <v>21250</v>
      </c>
      <c r="J257" s="64" t="n">
        <f aca="false">J259+J260+J261+J262+J275+J276+J280+J25</f>
        <v>600</v>
      </c>
      <c r="K257" s="148" t="n">
        <f aca="false">K259+K260+K261+K262+K275+K276+K280+K25</f>
        <v>9344</v>
      </c>
      <c r="L257" s="58"/>
    </row>
    <row r="258" customFormat="false" ht="24.95" hidden="true" customHeight="true" outlineLevel="0" collapsed="false">
      <c r="A258" s="59" t="n">
        <f aca="false">A257+1</f>
        <v>71</v>
      </c>
      <c r="B258" s="143" t="n">
        <f aca="false">B257+1</f>
        <v>5212</v>
      </c>
      <c r="C258" s="69" t="n">
        <v>4231</v>
      </c>
      <c r="D258" s="223" t="s">
        <v>322</v>
      </c>
      <c r="E258" s="145" t="n">
        <f aca="false">SUM(F258:K258)</f>
        <v>0</v>
      </c>
      <c r="F258" s="82"/>
      <c r="G258" s="82"/>
      <c r="H258" s="71"/>
      <c r="I258" s="71"/>
      <c r="J258" s="71"/>
      <c r="K258" s="168"/>
      <c r="L258" s="73"/>
    </row>
    <row r="259" customFormat="false" ht="24.95" hidden="false" customHeight="true" outlineLevel="0" collapsed="false">
      <c r="A259" s="198" t="n">
        <f aca="false">A258+1</f>
        <v>72</v>
      </c>
      <c r="B259" s="162" t="n">
        <f aca="false">B258+1</f>
        <v>5213</v>
      </c>
      <c r="C259" s="87" t="n">
        <v>4232</v>
      </c>
      <c r="D259" s="88" t="s">
        <v>323</v>
      </c>
      <c r="E259" s="165" t="n">
        <f aca="false">SUM(F259:K259)</f>
        <v>4200</v>
      </c>
      <c r="F259" s="90"/>
      <c r="G259" s="90"/>
      <c r="H259" s="89"/>
      <c r="I259" s="89" t="n">
        <v>4200</v>
      </c>
      <c r="J259" s="89"/>
      <c r="K259" s="166" t="n">
        <v>0</v>
      </c>
      <c r="L259" s="92"/>
    </row>
    <row r="260" customFormat="false" ht="24.95" hidden="false" customHeight="true" outlineLevel="0" collapsed="false">
      <c r="A260" s="198" t="n">
        <f aca="false">A259+1</f>
        <v>73</v>
      </c>
      <c r="B260" s="143" t="n">
        <f aca="false">B259+1</f>
        <v>5214</v>
      </c>
      <c r="C260" s="222" t="n">
        <v>4233</v>
      </c>
      <c r="D260" s="144" t="s">
        <v>324</v>
      </c>
      <c r="E260" s="145" t="n">
        <f aca="false">SUM(F260:K260)</f>
        <v>4400</v>
      </c>
      <c r="F260" s="84"/>
      <c r="G260" s="84"/>
      <c r="H260" s="75"/>
      <c r="I260" s="75" t="n">
        <f aca="false">3300+600</f>
        <v>3900</v>
      </c>
      <c r="J260" s="75" t="n">
        <v>300</v>
      </c>
      <c r="K260" s="146" t="n">
        <f aca="false">800-600</f>
        <v>200</v>
      </c>
      <c r="L260" s="77"/>
    </row>
    <row r="261" customFormat="false" ht="24.95" hidden="false" customHeight="true" outlineLevel="0" collapsed="false">
      <c r="A261" s="198" t="n">
        <f aca="false">A260+1</f>
        <v>74</v>
      </c>
      <c r="B261" s="143" t="n">
        <f aca="false">B260+1</f>
        <v>5215</v>
      </c>
      <c r="C261" s="222" t="n">
        <v>4234</v>
      </c>
      <c r="D261" s="144" t="s">
        <v>325</v>
      </c>
      <c r="E261" s="145" t="n">
        <f aca="false">SUM(F261:K261)</f>
        <v>1850</v>
      </c>
      <c r="F261" s="84"/>
      <c r="G261" s="84"/>
      <c r="H261" s="75" t="n">
        <v>300</v>
      </c>
      <c r="I261" s="75" t="n">
        <f aca="false">1000+150</f>
        <v>1150</v>
      </c>
      <c r="J261" s="75" t="n">
        <v>300</v>
      </c>
      <c r="K261" s="146" t="n">
        <v>100</v>
      </c>
      <c r="L261" s="77"/>
    </row>
    <row r="262" customFormat="false" ht="24.95" hidden="false" customHeight="true" outlineLevel="0" collapsed="false">
      <c r="A262" s="59" t="n">
        <f aca="false">A261+1</f>
        <v>75</v>
      </c>
      <c r="B262" s="154" t="n">
        <f aca="false">B261+1</f>
        <v>5216</v>
      </c>
      <c r="C262" s="177" t="n">
        <v>4235</v>
      </c>
      <c r="D262" s="156" t="s">
        <v>326</v>
      </c>
      <c r="E262" s="157" t="n">
        <f aca="false">SUM(F262:K262)</f>
        <v>8850</v>
      </c>
      <c r="F262" s="158" t="n">
        <f aca="false">SUM(F263:F274)</f>
        <v>0</v>
      </c>
      <c r="G262" s="158" t="n">
        <f aca="false">SUM(G263:G274)</f>
        <v>250</v>
      </c>
      <c r="H262" s="159" t="n">
        <f aca="false">SUM(H263:H274)</f>
        <v>400</v>
      </c>
      <c r="I262" s="159" t="n">
        <f aca="false">SUM(I263:I274)</f>
        <v>500</v>
      </c>
      <c r="J262" s="159" t="n">
        <f aca="false">SUM(J263:J274)</f>
        <v>0</v>
      </c>
      <c r="K262" s="160" t="n">
        <f aca="false">SUM(K263:K274)</f>
        <v>7700</v>
      </c>
      <c r="L262" s="161"/>
    </row>
    <row r="263" customFormat="false" ht="24.95" hidden="false" customHeight="true" outlineLevel="0" collapsed="false">
      <c r="A263" s="198" t="n">
        <f aca="false">A262+1</f>
        <v>76</v>
      </c>
      <c r="B263" s="143"/>
      <c r="C263" s="224" t="n">
        <v>423521</v>
      </c>
      <c r="D263" s="225" t="s">
        <v>327</v>
      </c>
      <c r="E263" s="165" t="n">
        <f aca="false">SUM(F263:K263)</f>
        <v>1000</v>
      </c>
      <c r="F263" s="90"/>
      <c r="G263" s="90"/>
      <c r="H263" s="89"/>
      <c r="I263" s="89"/>
      <c r="J263" s="89"/>
      <c r="K263" s="166" t="n">
        <v>1000</v>
      </c>
      <c r="L263" s="92"/>
    </row>
    <row r="264" customFormat="false" ht="24.95" hidden="false" customHeight="true" outlineLevel="0" collapsed="false">
      <c r="A264" s="198" t="n">
        <f aca="false">A263+1</f>
        <v>77</v>
      </c>
      <c r="B264" s="226"/>
      <c r="C264" s="227" t="n">
        <v>423591</v>
      </c>
      <c r="D264" s="228" t="s">
        <v>328</v>
      </c>
      <c r="E264" s="165" t="n">
        <f aca="false">SUM(F264:K264)</f>
        <v>1200</v>
      </c>
      <c r="F264" s="90"/>
      <c r="G264" s="90"/>
      <c r="H264" s="89"/>
      <c r="I264" s="89"/>
      <c r="J264" s="89"/>
      <c r="K264" s="166" t="n">
        <v>1200</v>
      </c>
      <c r="L264" s="92"/>
    </row>
    <row r="265" customFormat="false" ht="24.95" hidden="false" customHeight="true" outlineLevel="0" collapsed="false">
      <c r="A265" s="198" t="n">
        <f aca="false">A264+1</f>
        <v>78</v>
      </c>
      <c r="B265" s="226"/>
      <c r="C265" s="227" t="n">
        <v>4235911</v>
      </c>
      <c r="D265" s="228" t="s">
        <v>329</v>
      </c>
      <c r="E265" s="165" t="n">
        <f aca="false">SUM(F265:K265)</f>
        <v>850</v>
      </c>
      <c r="F265" s="90"/>
      <c r="G265" s="90"/>
      <c r="H265" s="89"/>
      <c r="I265" s="89"/>
      <c r="J265" s="89"/>
      <c r="K265" s="166" t="n">
        <v>850</v>
      </c>
      <c r="L265" s="92"/>
    </row>
    <row r="266" customFormat="false" ht="24.95" hidden="false" customHeight="true" outlineLevel="0" collapsed="false">
      <c r="A266" s="198" t="n">
        <f aca="false">A265+1</f>
        <v>79</v>
      </c>
      <c r="B266" s="226"/>
      <c r="C266" s="227" t="n">
        <v>4235991</v>
      </c>
      <c r="D266" s="228" t="s">
        <v>330</v>
      </c>
      <c r="E266" s="165" t="n">
        <f aca="false">SUM(F266:K266)</f>
        <v>500</v>
      </c>
      <c r="F266" s="90"/>
      <c r="G266" s="90"/>
      <c r="H266" s="89"/>
      <c r="I266" s="89"/>
      <c r="J266" s="89"/>
      <c r="K266" s="166" t="n">
        <v>500</v>
      </c>
      <c r="L266" s="92"/>
    </row>
    <row r="267" customFormat="false" ht="24.95" hidden="false" customHeight="true" outlineLevel="0" collapsed="false">
      <c r="A267" s="198" t="n">
        <f aca="false">A266+1</f>
        <v>80</v>
      </c>
      <c r="B267" s="226"/>
      <c r="C267" s="229" t="n">
        <v>4235992</v>
      </c>
      <c r="D267" s="230" t="s">
        <v>331</v>
      </c>
      <c r="E267" s="165" t="n">
        <f aca="false">SUM(F267:K267)</f>
        <v>500</v>
      </c>
      <c r="F267" s="231"/>
      <c r="G267" s="231"/>
      <c r="H267" s="232"/>
      <c r="I267" s="232" t="n">
        <v>500</v>
      </c>
      <c r="J267" s="232"/>
      <c r="K267" s="199"/>
      <c r="L267" s="200"/>
    </row>
    <row r="268" customFormat="false" ht="24.95" hidden="false" customHeight="true" outlineLevel="0" collapsed="false">
      <c r="A268" s="198"/>
      <c r="B268" s="226"/>
      <c r="C268" s="229" t="n">
        <v>4235992</v>
      </c>
      <c r="D268" s="230" t="s">
        <v>332</v>
      </c>
      <c r="E268" s="165" t="n">
        <f aca="false">SUM(F268:K268)</f>
        <v>800</v>
      </c>
      <c r="F268" s="231"/>
      <c r="G268" s="231"/>
      <c r="H268" s="232"/>
      <c r="I268" s="232" t="n">
        <v>0</v>
      </c>
      <c r="J268" s="232"/>
      <c r="K268" s="199" t="n">
        <v>800</v>
      </c>
      <c r="L268" s="200"/>
    </row>
    <row r="269" customFormat="false" ht="24.95" hidden="false" customHeight="true" outlineLevel="0" collapsed="false">
      <c r="A269" s="198" t="n">
        <f aca="false">A267+1</f>
        <v>81</v>
      </c>
      <c r="B269" s="226"/>
      <c r="C269" s="227" t="n">
        <v>4235994</v>
      </c>
      <c r="D269" s="228" t="s">
        <v>333</v>
      </c>
      <c r="E269" s="165" t="n">
        <f aca="false">SUM(F269:K269)</f>
        <v>3950</v>
      </c>
      <c r="F269" s="90"/>
      <c r="G269" s="90" t="n">
        <v>250</v>
      </c>
      <c r="H269" s="89" t="n">
        <v>400</v>
      </c>
      <c r="I269" s="89"/>
      <c r="J269" s="89"/>
      <c r="K269" s="166" t="n">
        <v>3300</v>
      </c>
      <c r="L269" s="92"/>
    </row>
    <row r="270" customFormat="false" ht="24.95" hidden="true" customHeight="true" outlineLevel="0" collapsed="false">
      <c r="A270" s="198" t="n">
        <f aca="false">A269+1</f>
        <v>82</v>
      </c>
      <c r="B270" s="226"/>
      <c r="C270" s="227" t="s">
        <v>334</v>
      </c>
      <c r="D270" s="228" t="s">
        <v>335</v>
      </c>
      <c r="E270" s="165" t="n">
        <f aca="false">SUM(F270:K270)</f>
        <v>0</v>
      </c>
      <c r="F270" s="90"/>
      <c r="G270" s="90"/>
      <c r="H270" s="89"/>
      <c r="I270" s="89"/>
      <c r="J270" s="89"/>
      <c r="K270" s="166" t="n">
        <v>0</v>
      </c>
      <c r="L270" s="92"/>
    </row>
    <row r="271" customFormat="false" ht="24.95" hidden="false" customHeight="true" outlineLevel="0" collapsed="false">
      <c r="A271" s="198" t="n">
        <f aca="false">A270+1</f>
        <v>83</v>
      </c>
      <c r="B271" s="226"/>
      <c r="C271" s="227" t="n">
        <v>4235996</v>
      </c>
      <c r="D271" s="228" t="s">
        <v>336</v>
      </c>
      <c r="E271" s="145" t="n">
        <f aca="false">SUM(F271:K271)</f>
        <v>50</v>
      </c>
      <c r="F271" s="84"/>
      <c r="G271" s="84"/>
      <c r="H271" s="75"/>
      <c r="I271" s="75"/>
      <c r="J271" s="75"/>
      <c r="K271" s="146" t="n">
        <v>50</v>
      </c>
      <c r="L271" s="77"/>
    </row>
    <row r="272" customFormat="false" ht="24.95" hidden="true" customHeight="true" outlineLevel="0" collapsed="false">
      <c r="A272" s="198" t="n">
        <f aca="false">A271+1</f>
        <v>84</v>
      </c>
      <c r="B272" s="226"/>
      <c r="C272" s="227" t="n">
        <v>4235999</v>
      </c>
      <c r="D272" s="228" t="s">
        <v>337</v>
      </c>
      <c r="E272" s="145" t="n">
        <f aca="false">SUM(F272:K272)</f>
        <v>0</v>
      </c>
      <c r="F272" s="84"/>
      <c r="G272" s="84"/>
      <c r="H272" s="233"/>
      <c r="I272" s="75" t="n">
        <v>0</v>
      </c>
      <c r="J272" s="75"/>
      <c r="K272" s="146"/>
      <c r="L272" s="77"/>
    </row>
    <row r="273" customFormat="false" ht="24.95" hidden="true" customHeight="true" outlineLevel="0" collapsed="false">
      <c r="A273" s="198" t="n">
        <f aca="false">A272+1</f>
        <v>85</v>
      </c>
      <c r="B273" s="226"/>
      <c r="C273" s="227" t="n">
        <v>4235999</v>
      </c>
      <c r="D273" s="228" t="s">
        <v>338</v>
      </c>
      <c r="E273" s="145" t="n">
        <f aca="false">SUM(F273:K273)</f>
        <v>0</v>
      </c>
      <c r="F273" s="84"/>
      <c r="G273" s="84"/>
      <c r="H273" s="233"/>
      <c r="I273" s="75"/>
      <c r="J273" s="75"/>
      <c r="K273" s="146"/>
      <c r="L273" s="77"/>
    </row>
    <row r="274" customFormat="false" ht="24.95" hidden="true" customHeight="true" outlineLevel="0" collapsed="false">
      <c r="A274" s="198"/>
      <c r="B274" s="226"/>
      <c r="C274" s="227" t="n">
        <v>42359991</v>
      </c>
      <c r="D274" s="228" t="s">
        <v>339</v>
      </c>
      <c r="E274" s="145" t="n">
        <f aca="false">SUM(F274:K274)</f>
        <v>0</v>
      </c>
      <c r="F274" s="84"/>
      <c r="G274" s="84"/>
      <c r="H274" s="233"/>
      <c r="I274" s="75" t="n">
        <v>0</v>
      </c>
      <c r="J274" s="75"/>
      <c r="K274" s="146"/>
      <c r="L274" s="77"/>
    </row>
    <row r="275" customFormat="false" ht="24.95" hidden="false" customHeight="true" outlineLevel="0" collapsed="false">
      <c r="A275" s="234" t="n">
        <f aca="false">A273+1</f>
        <v>86</v>
      </c>
      <c r="B275" s="235" t="n">
        <v>5217</v>
      </c>
      <c r="C275" s="236" t="n">
        <v>4236</v>
      </c>
      <c r="D275" s="237" t="s">
        <v>340</v>
      </c>
      <c r="E275" s="238" t="n">
        <f aca="false">SUM(F275:K275)</f>
        <v>11729</v>
      </c>
      <c r="F275" s="239"/>
      <c r="G275" s="239"/>
      <c r="H275" s="240"/>
      <c r="I275" s="240" t="n">
        <v>11500</v>
      </c>
      <c r="J275" s="240"/>
      <c r="K275" s="241" t="n">
        <v>229</v>
      </c>
      <c r="L275" s="242"/>
    </row>
    <row r="276" customFormat="false" ht="24.95" hidden="false" customHeight="true" outlineLevel="0" collapsed="false">
      <c r="A276" s="59" t="n">
        <f aca="false">A275+1</f>
        <v>87</v>
      </c>
      <c r="B276" s="141" t="n">
        <v>5218</v>
      </c>
      <c r="C276" s="61" t="n">
        <v>4237</v>
      </c>
      <c r="D276" s="62" t="s">
        <v>341</v>
      </c>
      <c r="E276" s="63" t="n">
        <f aca="false">SUM(F276:K276)</f>
        <v>815</v>
      </c>
      <c r="F276" s="201" t="n">
        <f aca="false">F277+F278+F279</f>
        <v>0</v>
      </c>
      <c r="G276" s="201" t="n">
        <f aca="false">G277+G278+G279</f>
        <v>0</v>
      </c>
      <c r="H276" s="202" t="n">
        <f aca="false">H277+H278+H279</f>
        <v>0</v>
      </c>
      <c r="I276" s="202" t="n">
        <f aca="false">I277+I278+I279</f>
        <v>0</v>
      </c>
      <c r="J276" s="202" t="n">
        <f aca="false">J277+J278+J279</f>
        <v>0</v>
      </c>
      <c r="K276" s="203" t="n">
        <f aca="false">K277+K278+K279</f>
        <v>815</v>
      </c>
      <c r="L276" s="204"/>
    </row>
    <row r="277" customFormat="false" ht="24.95" hidden="false" customHeight="true" outlineLevel="0" collapsed="false">
      <c r="A277" s="198" t="n">
        <f aca="false">A276+1</f>
        <v>88</v>
      </c>
      <c r="B277" s="226"/>
      <c r="C277" s="227" t="n">
        <v>423711</v>
      </c>
      <c r="D277" s="228" t="s">
        <v>342</v>
      </c>
      <c r="E277" s="165" t="n">
        <f aca="false">SUM(F277:K277)</f>
        <v>550</v>
      </c>
      <c r="F277" s="84"/>
      <c r="G277" s="84"/>
      <c r="H277" s="75"/>
      <c r="I277" s="75"/>
      <c r="J277" s="75"/>
      <c r="K277" s="146" t="n">
        <v>550</v>
      </c>
      <c r="L277" s="77"/>
    </row>
    <row r="278" customFormat="false" ht="24.95" hidden="false" customHeight="true" outlineLevel="0" collapsed="false">
      <c r="A278" s="198" t="n">
        <f aca="false">A277+1</f>
        <v>89</v>
      </c>
      <c r="B278" s="226"/>
      <c r="C278" s="227" t="n">
        <v>423712</v>
      </c>
      <c r="D278" s="228" t="s">
        <v>343</v>
      </c>
      <c r="E278" s="165" t="n">
        <f aca="false">SUM(F278:K278)</f>
        <v>30</v>
      </c>
      <c r="F278" s="84"/>
      <c r="G278" s="84"/>
      <c r="H278" s="75"/>
      <c r="I278" s="75"/>
      <c r="J278" s="75"/>
      <c r="K278" s="146" t="n">
        <v>30</v>
      </c>
      <c r="L278" s="77"/>
    </row>
    <row r="279" customFormat="false" ht="24.95" hidden="false" customHeight="true" outlineLevel="0" collapsed="false">
      <c r="A279" s="198"/>
      <c r="B279" s="226"/>
      <c r="C279" s="227" t="n">
        <v>423713</v>
      </c>
      <c r="D279" s="228" t="s">
        <v>344</v>
      </c>
      <c r="E279" s="165" t="n">
        <f aca="false">SUM(F279:K279)</f>
        <v>235</v>
      </c>
      <c r="F279" s="84"/>
      <c r="G279" s="84"/>
      <c r="H279" s="75"/>
      <c r="I279" s="75"/>
      <c r="J279" s="75"/>
      <c r="K279" s="146" t="n">
        <v>235</v>
      </c>
      <c r="L279" s="77"/>
    </row>
    <row r="280" customFormat="false" ht="24.95" hidden="false" customHeight="true" outlineLevel="0" collapsed="false">
      <c r="A280" s="59" t="n">
        <f aca="false">A278+1</f>
        <v>90</v>
      </c>
      <c r="B280" s="141" t="n">
        <v>5219</v>
      </c>
      <c r="C280" s="61" t="n">
        <v>4239</v>
      </c>
      <c r="D280" s="62" t="s">
        <v>345</v>
      </c>
      <c r="E280" s="63" t="n">
        <f aca="false">SUM(F280:K280)</f>
        <v>500</v>
      </c>
      <c r="F280" s="201" t="n">
        <f aca="false">F281+F282</f>
        <v>0</v>
      </c>
      <c r="G280" s="201" t="n">
        <f aca="false">G281+G282</f>
        <v>0</v>
      </c>
      <c r="H280" s="202" t="n">
        <f aca="false">H281+H282</f>
        <v>200</v>
      </c>
      <c r="I280" s="202" t="n">
        <f aca="false">I281+I282</f>
        <v>0</v>
      </c>
      <c r="J280" s="202" t="n">
        <f aca="false">J281+J282</f>
        <v>0</v>
      </c>
      <c r="K280" s="203" t="n">
        <f aca="false">K281+K282</f>
        <v>300</v>
      </c>
      <c r="L280" s="204"/>
    </row>
    <row r="281" customFormat="false" ht="24.95" hidden="false" customHeight="true" outlineLevel="0" collapsed="false">
      <c r="A281" s="198" t="n">
        <f aca="false">A280+1</f>
        <v>91</v>
      </c>
      <c r="B281" s="162"/>
      <c r="C281" s="243" t="n">
        <v>42391111</v>
      </c>
      <c r="D281" s="164" t="s">
        <v>346</v>
      </c>
      <c r="E281" s="165" t="n">
        <f aca="false">SUM(F281:K281)</f>
        <v>500</v>
      </c>
      <c r="F281" s="90"/>
      <c r="G281" s="90"/>
      <c r="H281" s="89" t="n">
        <v>200</v>
      </c>
      <c r="I281" s="89"/>
      <c r="J281" s="89"/>
      <c r="K281" s="166" t="n">
        <v>300</v>
      </c>
      <c r="L281" s="92"/>
    </row>
    <row r="282" customFormat="false" ht="24.95" hidden="true" customHeight="true" outlineLevel="0" collapsed="false">
      <c r="A282" s="59" t="n">
        <f aca="false">A281+1</f>
        <v>92</v>
      </c>
      <c r="B282" s="162"/>
      <c r="C282" s="163" t="n">
        <v>4239112</v>
      </c>
      <c r="D282" s="164" t="s">
        <v>347</v>
      </c>
      <c r="E282" s="165" t="n">
        <f aca="false">SUM(F282:K282)</f>
        <v>0</v>
      </c>
      <c r="F282" s="90"/>
      <c r="G282" s="90"/>
      <c r="H282" s="89"/>
      <c r="I282" s="89"/>
      <c r="J282" s="89"/>
      <c r="K282" s="166"/>
      <c r="L282" s="92"/>
    </row>
    <row r="283" customFormat="false" ht="24.95" hidden="false" customHeight="true" outlineLevel="0" collapsed="false">
      <c r="A283" s="59" t="n">
        <f aca="false">A282+1</f>
        <v>93</v>
      </c>
      <c r="B283" s="141" t="n">
        <v>5220</v>
      </c>
      <c r="C283" s="61" t="n">
        <v>4240</v>
      </c>
      <c r="D283" s="142" t="s">
        <v>348</v>
      </c>
      <c r="E283" s="63" t="n">
        <f aca="false">SUM(F283:K283)</f>
        <v>4630</v>
      </c>
      <c r="F283" s="81" t="n">
        <f aca="false">F284+F286+F295+F296+F293+F294</f>
        <v>0</v>
      </c>
      <c r="G283" s="81" t="n">
        <f aca="false">G284+G286+G295+G296+G293+G294</f>
        <v>0</v>
      </c>
      <c r="H283" s="64" t="n">
        <f aca="false">H284+H286+H295+H296+H293+H294</f>
        <v>0</v>
      </c>
      <c r="I283" s="64" t="n">
        <f aca="false">I284+I286+I295+I296+I293+I294</f>
        <v>3370</v>
      </c>
      <c r="J283" s="64" t="n">
        <f aca="false">J284+J286+J295+J296+J293+J294</f>
        <v>0</v>
      </c>
      <c r="K283" s="148" t="n">
        <f aca="false">K284+K286+K295+K296+K293+K294</f>
        <v>1260</v>
      </c>
      <c r="L283" s="58"/>
    </row>
    <row r="284" customFormat="false" ht="24.95" hidden="false" customHeight="true" outlineLevel="0" collapsed="false">
      <c r="A284" s="198" t="n">
        <f aca="false">A283+1</f>
        <v>94</v>
      </c>
      <c r="B284" s="143" t="n">
        <v>5221</v>
      </c>
      <c r="C284" s="222" t="n">
        <v>4241</v>
      </c>
      <c r="D284" s="144" t="s">
        <v>349</v>
      </c>
      <c r="E284" s="145" t="n">
        <f aca="false">SUM(F284:K284)</f>
        <v>10</v>
      </c>
      <c r="F284" s="84"/>
      <c r="G284" s="84"/>
      <c r="H284" s="75"/>
      <c r="I284" s="75"/>
      <c r="J284" s="75"/>
      <c r="K284" s="146" t="n">
        <v>10</v>
      </c>
      <c r="L284" s="77"/>
    </row>
    <row r="285" customFormat="false" ht="24.95" hidden="true" customHeight="true" outlineLevel="0" collapsed="false">
      <c r="A285" s="244" t="n">
        <f aca="false">A284+1</f>
        <v>95</v>
      </c>
      <c r="B285" s="245" t="n">
        <v>5222</v>
      </c>
      <c r="C285" s="246" t="n">
        <v>4242</v>
      </c>
      <c r="D285" s="247" t="s">
        <v>350</v>
      </c>
      <c r="E285" s="248" t="n">
        <f aca="false">SUM(F285:K285)</f>
        <v>0</v>
      </c>
      <c r="F285" s="249"/>
      <c r="G285" s="249"/>
      <c r="H285" s="250"/>
      <c r="I285" s="250"/>
      <c r="J285" s="250"/>
      <c r="K285" s="251"/>
      <c r="L285" s="252"/>
    </row>
    <row r="286" customFormat="false" ht="24.95" hidden="false" customHeight="true" outlineLevel="0" collapsed="false">
      <c r="A286" s="59" t="n">
        <f aca="false">A285+1</f>
        <v>96</v>
      </c>
      <c r="B286" s="154" t="n">
        <v>5223</v>
      </c>
      <c r="C286" s="177" t="n">
        <v>4243</v>
      </c>
      <c r="D286" s="156" t="s">
        <v>351</v>
      </c>
      <c r="E286" s="157" t="n">
        <f aca="false">SUM(F286:K286)</f>
        <v>4370</v>
      </c>
      <c r="F286" s="158" t="n">
        <f aca="false">F287+F288+F289+F292+F290+F291</f>
        <v>0</v>
      </c>
      <c r="G286" s="158" t="n">
        <f aca="false">G287+G288+G289+G292+G290+G291</f>
        <v>0</v>
      </c>
      <c r="H286" s="159" t="n">
        <f aca="false">H287+H288+H289+H292+H290+H291</f>
        <v>0</v>
      </c>
      <c r="I286" s="159" t="n">
        <f aca="false">I287+I288+I289+I292+I290+I291</f>
        <v>3220</v>
      </c>
      <c r="J286" s="159" t="n">
        <f aca="false">J287+J288+J289+J292+J290+J291</f>
        <v>0</v>
      </c>
      <c r="K286" s="160" t="n">
        <f aca="false">K287+K288+K289+K292+K290+K291</f>
        <v>1150</v>
      </c>
      <c r="L286" s="161"/>
    </row>
    <row r="287" customFormat="false" ht="24.95" hidden="false" customHeight="true" outlineLevel="0" collapsed="false">
      <c r="A287" s="198" t="n">
        <f aca="false">A286+1</f>
        <v>97</v>
      </c>
      <c r="B287" s="143"/>
      <c r="C287" s="167" t="n">
        <v>4243111</v>
      </c>
      <c r="D287" s="164" t="s">
        <v>352</v>
      </c>
      <c r="E287" s="165" t="n">
        <f aca="false">SUM(F287:K287)</f>
        <v>300</v>
      </c>
      <c r="F287" s="90"/>
      <c r="G287" s="90"/>
      <c r="H287" s="89"/>
      <c r="I287" s="89"/>
      <c r="J287" s="89"/>
      <c r="K287" s="166" t="n">
        <f aca="false">100+200</f>
        <v>300</v>
      </c>
      <c r="L287" s="92"/>
    </row>
    <row r="288" customFormat="false" ht="30" hidden="false" customHeight="true" outlineLevel="0" collapsed="false">
      <c r="A288" s="198" t="n">
        <f aca="false">A287+1</f>
        <v>98</v>
      </c>
      <c r="B288" s="143"/>
      <c r="C288" s="167" t="n">
        <v>424331</v>
      </c>
      <c r="D288" s="164" t="s">
        <v>353</v>
      </c>
      <c r="E288" s="165" t="n">
        <f aca="false">SUM(F288:K288)</f>
        <v>3600</v>
      </c>
      <c r="F288" s="90"/>
      <c r="G288" s="90"/>
      <c r="H288" s="89"/>
      <c r="I288" s="89" t="n">
        <f aca="false">2580+420</f>
        <v>3000</v>
      </c>
      <c r="J288" s="89"/>
      <c r="K288" s="166" t="n">
        <v>600</v>
      </c>
      <c r="L288" s="92"/>
    </row>
    <row r="289" customFormat="false" ht="30" hidden="true" customHeight="true" outlineLevel="0" collapsed="false">
      <c r="A289" s="198" t="n">
        <f aca="false">A288+1</f>
        <v>99</v>
      </c>
      <c r="B289" s="143"/>
      <c r="C289" s="167" t="n">
        <v>424351</v>
      </c>
      <c r="D289" s="164" t="s">
        <v>354</v>
      </c>
      <c r="E289" s="165" t="n">
        <f aca="false">SUM(F289:K289)</f>
        <v>0</v>
      </c>
      <c r="F289" s="90"/>
      <c r="G289" s="90"/>
      <c r="H289" s="89"/>
      <c r="I289" s="89"/>
      <c r="J289" s="89"/>
      <c r="K289" s="166"/>
      <c r="L289" s="92"/>
    </row>
    <row r="290" customFormat="false" ht="30" hidden="true" customHeight="true" outlineLevel="0" collapsed="false">
      <c r="A290" s="198"/>
      <c r="B290" s="143"/>
      <c r="C290" s="167" t="n">
        <v>424341</v>
      </c>
      <c r="D290" s="164" t="s">
        <v>355</v>
      </c>
      <c r="E290" s="165" t="n">
        <f aca="false">SUM(F290:K290)</f>
        <v>0</v>
      </c>
      <c r="F290" s="90"/>
      <c r="G290" s="90"/>
      <c r="H290" s="89"/>
      <c r="I290" s="89"/>
      <c r="J290" s="89"/>
      <c r="K290" s="166"/>
      <c r="L290" s="92"/>
    </row>
    <row r="291" customFormat="false" ht="24.95" hidden="false" customHeight="true" outlineLevel="0" collapsed="false">
      <c r="A291" s="198"/>
      <c r="B291" s="143"/>
      <c r="C291" s="167" t="n">
        <v>424341</v>
      </c>
      <c r="D291" s="164" t="s">
        <v>356</v>
      </c>
      <c r="E291" s="165" t="n">
        <f aca="false">SUM(F291:K291)</f>
        <v>250</v>
      </c>
      <c r="F291" s="90"/>
      <c r="G291" s="90"/>
      <c r="H291" s="89"/>
      <c r="I291" s="89"/>
      <c r="J291" s="89"/>
      <c r="K291" s="166" t="n">
        <v>250</v>
      </c>
      <c r="L291" s="92"/>
    </row>
    <row r="292" customFormat="false" ht="24.95" hidden="false" customHeight="true" outlineLevel="0" collapsed="false">
      <c r="A292" s="198" t="n">
        <f aca="false">A289+1</f>
        <v>100</v>
      </c>
      <c r="B292" s="143"/>
      <c r="C292" s="167" t="n">
        <v>4243511</v>
      </c>
      <c r="D292" s="164" t="s">
        <v>357</v>
      </c>
      <c r="E292" s="165" t="n">
        <f aca="false">SUM(F292:K292)</f>
        <v>220</v>
      </c>
      <c r="F292" s="90"/>
      <c r="G292" s="90"/>
      <c r="H292" s="89"/>
      <c r="I292" s="89" t="n">
        <f aca="false">100+120</f>
        <v>220</v>
      </c>
      <c r="J292" s="89"/>
      <c r="K292" s="166"/>
      <c r="L292" s="92"/>
    </row>
    <row r="293" customFormat="false" ht="24.95" hidden="true" customHeight="true" outlineLevel="0" collapsed="false">
      <c r="A293" s="244" t="n">
        <f aca="false">A292+1</f>
        <v>101</v>
      </c>
      <c r="B293" s="245" t="n">
        <v>5224</v>
      </c>
      <c r="C293" s="253" t="n">
        <v>4244</v>
      </c>
      <c r="D293" s="247" t="s">
        <v>358</v>
      </c>
      <c r="E293" s="254" t="n">
        <f aca="false">SUM(F293:K293)</f>
        <v>0</v>
      </c>
      <c r="F293" s="249"/>
      <c r="G293" s="249"/>
      <c r="H293" s="250"/>
      <c r="I293" s="250"/>
      <c r="J293" s="250"/>
      <c r="K293" s="251"/>
      <c r="L293" s="252"/>
    </row>
    <row r="294" customFormat="false" ht="24.95" hidden="true" customHeight="true" outlineLevel="0" collapsed="false">
      <c r="A294" s="244" t="n">
        <f aca="false">A293+1</f>
        <v>102</v>
      </c>
      <c r="B294" s="245" t="n">
        <v>5225</v>
      </c>
      <c r="C294" s="253" t="n">
        <v>4245</v>
      </c>
      <c r="D294" s="247" t="s">
        <v>359</v>
      </c>
      <c r="E294" s="254" t="n">
        <f aca="false">SUM(F294:K294)</f>
        <v>0</v>
      </c>
      <c r="F294" s="249"/>
      <c r="G294" s="249"/>
      <c r="H294" s="250"/>
      <c r="I294" s="250"/>
      <c r="J294" s="250"/>
      <c r="K294" s="251"/>
      <c r="L294" s="252"/>
    </row>
    <row r="295" customFormat="false" ht="24.95" hidden="true" customHeight="true" outlineLevel="0" collapsed="false">
      <c r="A295" s="244" t="n">
        <f aca="false">A294+1</f>
        <v>103</v>
      </c>
      <c r="B295" s="255" t="n">
        <v>5226</v>
      </c>
      <c r="C295" s="256" t="n">
        <v>4246</v>
      </c>
      <c r="D295" s="257" t="s">
        <v>360</v>
      </c>
      <c r="E295" s="254" t="n">
        <f aca="false">SUM(F295:K295)</f>
        <v>0</v>
      </c>
      <c r="F295" s="258"/>
      <c r="G295" s="258"/>
      <c r="H295" s="259"/>
      <c r="I295" s="259" t="n">
        <v>0</v>
      </c>
      <c r="J295" s="259"/>
      <c r="K295" s="260"/>
      <c r="L295" s="261"/>
    </row>
    <row r="296" customFormat="false" ht="24.95" hidden="false" customHeight="true" outlineLevel="0" collapsed="false">
      <c r="A296" s="244" t="n">
        <f aca="false">A295+1</f>
        <v>104</v>
      </c>
      <c r="B296" s="255" t="n">
        <v>5227</v>
      </c>
      <c r="C296" s="256" t="n">
        <v>4249</v>
      </c>
      <c r="D296" s="257" t="s">
        <v>361</v>
      </c>
      <c r="E296" s="254" t="n">
        <f aca="false">SUM(F296:K296)</f>
        <v>250</v>
      </c>
      <c r="F296" s="258"/>
      <c r="G296" s="258"/>
      <c r="H296" s="259"/>
      <c r="I296" s="259" t="n">
        <v>150</v>
      </c>
      <c r="J296" s="259"/>
      <c r="K296" s="260" t="n">
        <v>100</v>
      </c>
      <c r="L296" s="261"/>
    </row>
    <row r="297" customFormat="false" ht="24.95" hidden="false" customHeight="true" outlineLevel="0" collapsed="false">
      <c r="A297" s="59" t="n">
        <f aca="false">A296+1</f>
        <v>105</v>
      </c>
      <c r="B297" s="141" t="n">
        <v>5228</v>
      </c>
      <c r="C297" s="61" t="n">
        <v>4250</v>
      </c>
      <c r="D297" s="142" t="s">
        <v>362</v>
      </c>
      <c r="E297" s="63" t="n">
        <f aca="false">SUM(F297:K297)</f>
        <v>61670</v>
      </c>
      <c r="F297" s="81" t="n">
        <f aca="false">F298+F311</f>
        <v>0</v>
      </c>
      <c r="G297" s="81" t="n">
        <f aca="false">G298+G311</f>
        <v>0</v>
      </c>
      <c r="H297" s="64" t="n">
        <f aca="false">H298+H311</f>
        <v>0</v>
      </c>
      <c r="I297" s="64" t="n">
        <f aca="false">I298+I311</f>
        <v>52770</v>
      </c>
      <c r="J297" s="64" t="n">
        <f aca="false">J298+J311</f>
        <v>550</v>
      </c>
      <c r="K297" s="148" t="n">
        <f aca="false">K298+K311</f>
        <v>8350</v>
      </c>
      <c r="L297" s="58"/>
    </row>
    <row r="298" customFormat="false" ht="24.95" hidden="false" customHeight="true" outlineLevel="0" collapsed="false">
      <c r="A298" s="59" t="n">
        <f aca="false">A297+1</f>
        <v>106</v>
      </c>
      <c r="B298" s="154" t="n">
        <v>5229</v>
      </c>
      <c r="C298" s="177" t="n">
        <v>4251</v>
      </c>
      <c r="D298" s="156" t="s">
        <v>363</v>
      </c>
      <c r="E298" s="157" t="n">
        <f aca="false">SUM(F298:K298)</f>
        <v>31118</v>
      </c>
      <c r="F298" s="158" t="n">
        <f aca="false">F299+F300+F301+F302+F303+F304+F305+F306+F307+F308+F309+F310</f>
        <v>0</v>
      </c>
      <c r="G298" s="158" t="n">
        <f aca="false">G299+G300+G301+G302+G303+G304+G305+G306+G307+G308+G309+G310</f>
        <v>0</v>
      </c>
      <c r="H298" s="159" t="n">
        <f aca="false">H299+H300+H301+H302+H303+H304+H305+H306+H307+H308+H309+H310</f>
        <v>0</v>
      </c>
      <c r="I298" s="159" t="n">
        <f aca="false">I299+I300+I301+I302+I303+I304+I305+I306+I307+I308+I309+I310</f>
        <v>26205</v>
      </c>
      <c r="J298" s="159" t="n">
        <f aca="false">J299+J300+J301+J302+J303+J304+J305+J306+J307+J308+J309+J310</f>
        <v>550</v>
      </c>
      <c r="K298" s="160" t="n">
        <f aca="false">K299+K300+K301+K302+K303+K304+K305+K306+K307+K308+K309+K310</f>
        <v>4363</v>
      </c>
      <c r="L298" s="161"/>
    </row>
    <row r="299" customFormat="false" ht="24.95" hidden="false" customHeight="true" outlineLevel="0" collapsed="false">
      <c r="A299" s="198" t="n">
        <f aca="false">A298+1</f>
        <v>107</v>
      </c>
      <c r="B299" s="162"/>
      <c r="C299" s="87" t="n">
        <v>425111</v>
      </c>
      <c r="D299" s="88" t="s">
        <v>364</v>
      </c>
      <c r="E299" s="165" t="n">
        <f aca="false">SUM(F299:K299)</f>
        <v>350</v>
      </c>
      <c r="F299" s="90"/>
      <c r="G299" s="90"/>
      <c r="H299" s="89"/>
      <c r="I299" s="89" t="n">
        <v>350</v>
      </c>
      <c r="J299" s="89" t="n">
        <v>0</v>
      </c>
      <c r="K299" s="166"/>
      <c r="L299" s="92"/>
    </row>
    <row r="300" customFormat="false" ht="24.95" hidden="false" customHeight="true" outlineLevel="0" collapsed="false">
      <c r="A300" s="198" t="n">
        <f aca="false">A299+1</f>
        <v>108</v>
      </c>
      <c r="B300" s="162"/>
      <c r="C300" s="87" t="n">
        <v>425112</v>
      </c>
      <c r="D300" s="88" t="s">
        <v>365</v>
      </c>
      <c r="E300" s="165" t="n">
        <f aca="false">SUM(F300:K300)</f>
        <v>105</v>
      </c>
      <c r="F300" s="90"/>
      <c r="G300" s="90"/>
      <c r="H300" s="89"/>
      <c r="I300" s="89" t="n">
        <f aca="false">105</f>
        <v>105</v>
      </c>
      <c r="J300" s="89"/>
      <c r="K300" s="166"/>
      <c r="L300" s="92"/>
    </row>
    <row r="301" customFormat="false" ht="24.95" hidden="false" customHeight="true" outlineLevel="0" collapsed="false">
      <c r="A301" s="198" t="n">
        <f aca="false">A300+1</f>
        <v>109</v>
      </c>
      <c r="B301" s="162"/>
      <c r="C301" s="87" t="n">
        <v>425113</v>
      </c>
      <c r="D301" s="88" t="s">
        <v>366</v>
      </c>
      <c r="E301" s="165" t="n">
        <f aca="false">SUM(F301:K301)</f>
        <v>1550</v>
      </c>
      <c r="F301" s="90"/>
      <c r="G301" s="90"/>
      <c r="H301" s="89"/>
      <c r="I301" s="89" t="n">
        <v>1000</v>
      </c>
      <c r="J301" s="89" t="n">
        <v>550</v>
      </c>
      <c r="K301" s="166"/>
      <c r="L301" s="92"/>
    </row>
    <row r="302" customFormat="false" ht="24.95" hidden="false" customHeight="true" outlineLevel="0" collapsed="false">
      <c r="A302" s="198" t="n">
        <f aca="false">A301+1</f>
        <v>110</v>
      </c>
      <c r="B302" s="162"/>
      <c r="C302" s="87" t="n">
        <v>425114</v>
      </c>
      <c r="D302" s="88" t="s">
        <v>367</v>
      </c>
      <c r="E302" s="165" t="n">
        <f aca="false">SUM(F302:K302)</f>
        <v>400</v>
      </c>
      <c r="F302" s="90"/>
      <c r="G302" s="90"/>
      <c r="H302" s="89"/>
      <c r="I302" s="89" t="n">
        <v>400</v>
      </c>
      <c r="J302" s="89"/>
      <c r="K302" s="166"/>
      <c r="L302" s="92"/>
    </row>
    <row r="303" customFormat="false" ht="24.95" hidden="false" customHeight="true" outlineLevel="0" collapsed="false">
      <c r="A303" s="198" t="n">
        <f aca="false">A302+1</f>
        <v>111</v>
      </c>
      <c r="B303" s="162"/>
      <c r="C303" s="87" t="n">
        <v>425115</v>
      </c>
      <c r="D303" s="88" t="s">
        <v>368</v>
      </c>
      <c r="E303" s="165" t="n">
        <f aca="false">SUM(F303:K303)</f>
        <v>300</v>
      </c>
      <c r="F303" s="90"/>
      <c r="G303" s="90"/>
      <c r="H303" s="89"/>
      <c r="I303" s="89" t="n">
        <f aca="false">200+100</f>
        <v>300</v>
      </c>
      <c r="J303" s="89"/>
      <c r="K303" s="166"/>
      <c r="L303" s="92"/>
    </row>
    <row r="304" customFormat="false" ht="24.95" hidden="false" customHeight="true" outlineLevel="0" collapsed="false">
      <c r="A304" s="198" t="n">
        <f aca="false">A303+1</f>
        <v>112</v>
      </c>
      <c r="B304" s="162"/>
      <c r="C304" s="87" t="n">
        <v>425116</v>
      </c>
      <c r="D304" s="88" t="s">
        <v>292</v>
      </c>
      <c r="E304" s="165" t="n">
        <f aca="false">SUM(F304:K304)</f>
        <v>400</v>
      </c>
      <c r="F304" s="90"/>
      <c r="G304" s="90"/>
      <c r="H304" s="89"/>
      <c r="I304" s="89" t="n">
        <v>400</v>
      </c>
      <c r="J304" s="89"/>
      <c r="K304" s="166"/>
      <c r="L304" s="92"/>
    </row>
    <row r="305" customFormat="false" ht="24.95" hidden="false" customHeight="true" outlineLevel="0" collapsed="false">
      <c r="A305" s="198" t="n">
        <f aca="false">A304+1</f>
        <v>113</v>
      </c>
      <c r="B305" s="162"/>
      <c r="C305" s="87" t="n">
        <v>425117</v>
      </c>
      <c r="D305" s="88" t="s">
        <v>369</v>
      </c>
      <c r="E305" s="165" t="n">
        <f aca="false">SUM(F305:K305)</f>
        <v>893</v>
      </c>
      <c r="F305" s="90"/>
      <c r="G305" s="90"/>
      <c r="H305" s="89"/>
      <c r="I305" s="89" t="n">
        <v>350</v>
      </c>
      <c r="J305" s="89"/>
      <c r="K305" s="166" t="n">
        <f aca="false">228+315</f>
        <v>543</v>
      </c>
      <c r="L305" s="92"/>
    </row>
    <row r="306" customFormat="false" ht="24.95" hidden="false" customHeight="true" outlineLevel="0" collapsed="false">
      <c r="A306" s="198" t="n">
        <f aca="false">A305+1</f>
        <v>114</v>
      </c>
      <c r="B306" s="162"/>
      <c r="C306" s="87" t="n">
        <v>425118</v>
      </c>
      <c r="D306" s="88" t="s">
        <v>370</v>
      </c>
      <c r="E306" s="165" t="n">
        <f aca="false">SUM(F306:K306)</f>
        <v>100</v>
      </c>
      <c r="F306" s="90"/>
      <c r="G306" s="90"/>
      <c r="H306" s="89"/>
      <c r="I306" s="89" t="n">
        <v>100</v>
      </c>
      <c r="J306" s="89"/>
      <c r="K306" s="166"/>
      <c r="L306" s="92"/>
    </row>
    <row r="307" customFormat="false" ht="30" hidden="false" customHeight="true" outlineLevel="0" collapsed="false">
      <c r="A307" s="198" t="n">
        <f aca="false">A306+1</f>
        <v>115</v>
      </c>
      <c r="B307" s="162"/>
      <c r="C307" s="87" t="n">
        <v>425119</v>
      </c>
      <c r="D307" s="88" t="s">
        <v>371</v>
      </c>
      <c r="E307" s="165" t="n">
        <f aca="false">SUM(F307:K307)</f>
        <v>100</v>
      </c>
      <c r="F307" s="90"/>
      <c r="G307" s="90"/>
      <c r="H307" s="89"/>
      <c r="I307" s="89" t="n">
        <v>100</v>
      </c>
      <c r="J307" s="89"/>
      <c r="K307" s="166"/>
      <c r="L307" s="92"/>
    </row>
    <row r="308" customFormat="false" ht="30" hidden="false" customHeight="true" outlineLevel="0" collapsed="false">
      <c r="A308" s="198" t="n">
        <f aca="false">A307+1</f>
        <v>116</v>
      </c>
      <c r="B308" s="262" t="n">
        <v>4</v>
      </c>
      <c r="C308" s="87" t="n">
        <v>4251911</v>
      </c>
      <c r="D308" s="88" t="s">
        <v>372</v>
      </c>
      <c r="E308" s="165" t="n">
        <f aca="false">SUM(F308:K308)</f>
        <v>24820</v>
      </c>
      <c r="F308" s="90"/>
      <c r="G308" s="90"/>
      <c r="H308" s="89"/>
      <c r="I308" s="89" t="n">
        <v>21000</v>
      </c>
      <c r="J308" s="89" t="n">
        <v>0</v>
      </c>
      <c r="K308" s="166" t="n">
        <f aca="false">320+1000+2500</f>
        <v>3820</v>
      </c>
      <c r="L308" s="92"/>
    </row>
    <row r="309" customFormat="false" ht="24.95" hidden="false" customHeight="true" outlineLevel="0" collapsed="false">
      <c r="A309" s="198"/>
      <c r="B309" s="162"/>
      <c r="C309" s="263" t="n">
        <v>425191</v>
      </c>
      <c r="D309" s="264" t="s">
        <v>373</v>
      </c>
      <c r="E309" s="165" t="n">
        <f aca="false">SUM(F309:K309)</f>
        <v>2100</v>
      </c>
      <c r="F309" s="90"/>
      <c r="G309" s="90"/>
      <c r="H309" s="89"/>
      <c r="I309" s="89" t="n">
        <f aca="false">3600-1000-1000-600+1600-500</f>
        <v>2100</v>
      </c>
      <c r="J309" s="89"/>
      <c r="K309" s="166"/>
      <c r="L309" s="92"/>
    </row>
    <row r="310" customFormat="false" ht="24.95" hidden="true" customHeight="true" outlineLevel="0" collapsed="false">
      <c r="A310" s="198"/>
      <c r="B310" s="162"/>
      <c r="C310" s="263" t="n">
        <v>4251912</v>
      </c>
      <c r="D310" s="264" t="s">
        <v>374</v>
      </c>
      <c r="E310" s="165" t="n">
        <f aca="false">SUM(F310:K310)</f>
        <v>0</v>
      </c>
      <c r="F310" s="90"/>
      <c r="G310" s="90"/>
      <c r="H310" s="89"/>
      <c r="I310" s="89"/>
      <c r="J310" s="89"/>
      <c r="K310" s="166"/>
      <c r="L310" s="92"/>
    </row>
    <row r="311" customFormat="false" ht="24.95" hidden="false" customHeight="true" outlineLevel="0" collapsed="false">
      <c r="A311" s="59" t="n">
        <f aca="false">A308+1</f>
        <v>117</v>
      </c>
      <c r="B311" s="154" t="n">
        <v>5230</v>
      </c>
      <c r="C311" s="177" t="n">
        <v>4252</v>
      </c>
      <c r="D311" s="156" t="s">
        <v>375</v>
      </c>
      <c r="E311" s="157" t="n">
        <f aca="false">SUM(F311:K311)</f>
        <v>30552</v>
      </c>
      <c r="F311" s="158" t="n">
        <f aca="false">F312+F313+F314+F315+F316+F317+F318+F319+F320+F321+F322+F323+F325+F326+F324</f>
        <v>0</v>
      </c>
      <c r="G311" s="158" t="n">
        <f aca="false">G312+G313+G314+G315+G316+G317+G318+G319+G320+G321+G322+G323+G325+G326+G324</f>
        <v>0</v>
      </c>
      <c r="H311" s="159" t="n">
        <f aca="false">H312+H313+H314+H315+H316+H317+H318+H319+H320+H321+H322+H323+H325+H326+H324</f>
        <v>0</v>
      </c>
      <c r="I311" s="159" t="n">
        <f aca="false">I312+I313+I314+I315+I316+I317+I318+I319+I320+I321+I322+I323+I325+I326+I324</f>
        <v>26565</v>
      </c>
      <c r="J311" s="159" t="n">
        <f aca="false">J312+J313+J314+J315+J316+J317+J318+J319+J320+J321+J322+J323+J325+J326+J324</f>
        <v>0</v>
      </c>
      <c r="K311" s="160" t="n">
        <f aca="false">K312+K313+K314+K315+K316+K317+K318+K319+K320+K321+K322+K323+K325+K326+K324</f>
        <v>3987</v>
      </c>
      <c r="L311" s="161"/>
    </row>
    <row r="312" customFormat="false" ht="30" hidden="false" customHeight="true" outlineLevel="0" collapsed="false">
      <c r="A312" s="198" t="n">
        <f aca="false">A311+1</f>
        <v>118</v>
      </c>
      <c r="B312" s="265"/>
      <c r="C312" s="266" t="n">
        <v>425211</v>
      </c>
      <c r="D312" s="267" t="s">
        <v>376</v>
      </c>
      <c r="E312" s="268" t="n">
        <f aca="false">SUM(F312:K312)</f>
        <v>400</v>
      </c>
      <c r="F312" s="231"/>
      <c r="G312" s="231"/>
      <c r="H312" s="232"/>
      <c r="I312" s="232" t="n">
        <v>400</v>
      </c>
      <c r="J312" s="232"/>
      <c r="K312" s="199"/>
      <c r="L312" s="200"/>
    </row>
    <row r="313" customFormat="false" ht="30" hidden="true" customHeight="true" outlineLevel="0" collapsed="false">
      <c r="A313" s="198" t="n">
        <f aca="false">A312+1</f>
        <v>119</v>
      </c>
      <c r="B313" s="265"/>
      <c r="C313" s="266" t="n">
        <v>425212</v>
      </c>
      <c r="D313" s="267" t="s">
        <v>377</v>
      </c>
      <c r="E313" s="268" t="n">
        <f aca="false">SUM(F313:K313)</f>
        <v>0</v>
      </c>
      <c r="F313" s="231"/>
      <c r="G313" s="231"/>
      <c r="H313" s="232"/>
      <c r="I313" s="232" t="n">
        <v>0</v>
      </c>
      <c r="J313" s="232"/>
      <c r="K313" s="199"/>
      <c r="L313" s="200"/>
    </row>
    <row r="314" customFormat="false" ht="30" hidden="false" customHeight="true" outlineLevel="0" collapsed="false">
      <c r="A314" s="198" t="n">
        <f aca="false">A313+1</f>
        <v>120</v>
      </c>
      <c r="B314" s="265"/>
      <c r="C314" s="266" t="n">
        <v>425219</v>
      </c>
      <c r="D314" s="267" t="s">
        <v>378</v>
      </c>
      <c r="E314" s="268" t="n">
        <f aca="false">SUM(F314:K314)</f>
        <v>250</v>
      </c>
      <c r="F314" s="231"/>
      <c r="G314" s="231"/>
      <c r="H314" s="232"/>
      <c r="I314" s="232" t="n">
        <v>250</v>
      </c>
      <c r="J314" s="232"/>
      <c r="K314" s="199"/>
      <c r="L314" s="200"/>
    </row>
    <row r="315" customFormat="false" ht="24.95" hidden="false" customHeight="true" outlineLevel="0" collapsed="false">
      <c r="A315" s="198" t="n">
        <f aca="false">A314+1</f>
        <v>121</v>
      </c>
      <c r="B315" s="265"/>
      <c r="C315" s="266" t="n">
        <v>425221</v>
      </c>
      <c r="D315" s="267" t="s">
        <v>379</v>
      </c>
      <c r="E315" s="268" t="n">
        <f aca="false">SUM(F315:K315)</f>
        <v>50</v>
      </c>
      <c r="F315" s="231"/>
      <c r="G315" s="231"/>
      <c r="H315" s="232"/>
      <c r="I315" s="232" t="n">
        <v>50</v>
      </c>
      <c r="J315" s="232"/>
      <c r="K315" s="199"/>
      <c r="L315" s="200"/>
    </row>
    <row r="316" customFormat="false" ht="24.95" hidden="false" customHeight="true" outlineLevel="0" collapsed="false">
      <c r="A316" s="198" t="n">
        <f aca="false">A315+1</f>
        <v>122</v>
      </c>
      <c r="B316" s="265"/>
      <c r="C316" s="266" t="n">
        <v>425222</v>
      </c>
      <c r="D316" s="267" t="s">
        <v>380</v>
      </c>
      <c r="E316" s="268" t="n">
        <f aca="false">SUM(F316:K316)</f>
        <v>1200</v>
      </c>
      <c r="F316" s="231"/>
      <c r="G316" s="231"/>
      <c r="H316" s="232"/>
      <c r="I316" s="232" t="n">
        <f aca="false">1600-500-100+200</f>
        <v>1200</v>
      </c>
      <c r="J316" s="232"/>
      <c r="K316" s="199"/>
      <c r="L316" s="200"/>
    </row>
    <row r="317" customFormat="false" ht="24.95" hidden="false" customHeight="true" outlineLevel="0" collapsed="false">
      <c r="A317" s="198" t="n">
        <f aca="false">A316+1</f>
        <v>123</v>
      </c>
      <c r="B317" s="265"/>
      <c r="C317" s="266" t="n">
        <v>425223</v>
      </c>
      <c r="D317" s="267" t="s">
        <v>381</v>
      </c>
      <c r="E317" s="268" t="n">
        <f aca="false">SUM(F317:K317)</f>
        <v>500</v>
      </c>
      <c r="F317" s="231"/>
      <c r="G317" s="231"/>
      <c r="H317" s="232"/>
      <c r="I317" s="232" t="n">
        <f aca="false">700-200</f>
        <v>500</v>
      </c>
      <c r="J317" s="232"/>
      <c r="K317" s="199"/>
      <c r="L317" s="200"/>
    </row>
    <row r="318" customFormat="false" ht="30" hidden="false" customHeight="true" outlineLevel="0" collapsed="false">
      <c r="A318" s="198" t="n">
        <f aca="false">A317+1</f>
        <v>124</v>
      </c>
      <c r="B318" s="265"/>
      <c r="C318" s="266" t="n">
        <v>425224</v>
      </c>
      <c r="D318" s="267" t="s">
        <v>382</v>
      </c>
      <c r="E318" s="268" t="n">
        <f aca="false">SUM(F318:K318)</f>
        <v>130</v>
      </c>
      <c r="F318" s="231"/>
      <c r="G318" s="231"/>
      <c r="H318" s="232"/>
      <c r="I318" s="232" t="n">
        <v>130</v>
      </c>
      <c r="J318" s="232"/>
      <c r="K318" s="199"/>
      <c r="L318" s="200"/>
    </row>
    <row r="319" customFormat="false" ht="24.95" hidden="false" customHeight="true" outlineLevel="0" collapsed="false">
      <c r="A319" s="198" t="n">
        <f aca="false">A318+1</f>
        <v>125</v>
      </c>
      <c r="B319" s="265"/>
      <c r="C319" s="266" t="n">
        <v>425225</v>
      </c>
      <c r="D319" s="267" t="s">
        <v>383</v>
      </c>
      <c r="E319" s="268" t="n">
        <f aca="false">SUM(F319:K319)</f>
        <v>180</v>
      </c>
      <c r="F319" s="231"/>
      <c r="G319" s="231"/>
      <c r="H319" s="232"/>
      <c r="I319" s="232" t="n">
        <f aca="false">180</f>
        <v>180</v>
      </c>
      <c r="J319" s="232"/>
      <c r="K319" s="199"/>
      <c r="L319" s="200"/>
    </row>
    <row r="320" customFormat="false" ht="30" hidden="false" customHeight="true" outlineLevel="0" collapsed="false">
      <c r="A320" s="198" t="n">
        <f aca="false">A319+1</f>
        <v>126</v>
      </c>
      <c r="B320" s="265"/>
      <c r="C320" s="266" t="n">
        <v>425229</v>
      </c>
      <c r="D320" s="267" t="s">
        <v>384</v>
      </c>
      <c r="E320" s="268" t="n">
        <f aca="false">SUM(F320:K320)</f>
        <v>55</v>
      </c>
      <c r="F320" s="231"/>
      <c r="G320" s="231"/>
      <c r="H320" s="232"/>
      <c r="I320" s="232" t="n">
        <v>55</v>
      </c>
      <c r="J320" s="232"/>
      <c r="K320" s="199"/>
      <c r="L320" s="200"/>
    </row>
    <row r="321" customFormat="false" ht="24.95" hidden="false" customHeight="true" outlineLevel="0" collapsed="false">
      <c r="A321" s="198" t="n">
        <f aca="false">A320+1</f>
        <v>127</v>
      </c>
      <c r="B321" s="265"/>
      <c r="C321" s="266" t="n">
        <v>425251</v>
      </c>
      <c r="D321" s="267" t="s">
        <v>385</v>
      </c>
      <c r="E321" s="268" t="n">
        <f aca="false">SUM(F321:K321)</f>
        <v>10000</v>
      </c>
      <c r="F321" s="231"/>
      <c r="G321" s="231"/>
      <c r="H321" s="232"/>
      <c r="I321" s="232" t="n">
        <f aca="false">7500+500</f>
        <v>8000</v>
      </c>
      <c r="J321" s="232"/>
      <c r="K321" s="199" t="n">
        <v>2000</v>
      </c>
      <c r="L321" s="200"/>
    </row>
    <row r="322" customFormat="false" ht="30" hidden="true" customHeight="true" outlineLevel="0" collapsed="false">
      <c r="A322" s="198" t="n">
        <f aca="false">A321+1</f>
        <v>128</v>
      </c>
      <c r="B322" s="265"/>
      <c r="C322" s="266" t="n">
        <v>425252</v>
      </c>
      <c r="D322" s="267" t="s">
        <v>386</v>
      </c>
      <c r="E322" s="268" t="n">
        <f aca="false">SUM(F322:K322)</f>
        <v>0</v>
      </c>
      <c r="F322" s="231"/>
      <c r="G322" s="231"/>
      <c r="H322" s="232"/>
      <c r="I322" s="232"/>
      <c r="J322" s="232"/>
      <c r="K322" s="199"/>
      <c r="L322" s="200"/>
    </row>
    <row r="323" customFormat="false" ht="30" hidden="false" customHeight="true" outlineLevel="0" collapsed="false">
      <c r="A323" s="198" t="n">
        <f aca="false">A322+1</f>
        <v>129</v>
      </c>
      <c r="B323" s="265"/>
      <c r="C323" s="266" t="n">
        <v>425253</v>
      </c>
      <c r="D323" s="267" t="s">
        <v>387</v>
      </c>
      <c r="E323" s="268" t="n">
        <f aca="false">SUM(F323:K323)</f>
        <v>100</v>
      </c>
      <c r="F323" s="232" t="n">
        <v>0</v>
      </c>
      <c r="G323" s="231"/>
      <c r="H323" s="232"/>
      <c r="I323" s="232" t="n">
        <v>100</v>
      </c>
      <c r="J323" s="232"/>
      <c r="K323" s="199"/>
      <c r="L323" s="200"/>
    </row>
    <row r="324" customFormat="false" ht="24.95" hidden="false" customHeight="true" outlineLevel="0" collapsed="false">
      <c r="A324" s="198"/>
      <c r="B324" s="265"/>
      <c r="C324" s="266" t="n">
        <v>425291</v>
      </c>
      <c r="D324" s="269" t="s">
        <v>388</v>
      </c>
      <c r="E324" s="268" t="n">
        <f aca="false">SUM(F324:K324)</f>
        <v>2700</v>
      </c>
      <c r="F324" s="231"/>
      <c r="G324" s="231"/>
      <c r="H324" s="232"/>
      <c r="I324" s="232" t="n">
        <f aca="false">1200-500+1000</f>
        <v>1700</v>
      </c>
      <c r="J324" s="232"/>
      <c r="K324" s="199" t="n">
        <v>1000</v>
      </c>
      <c r="L324" s="200"/>
    </row>
    <row r="325" customFormat="false" ht="24.95" hidden="false" customHeight="true" outlineLevel="0" collapsed="false">
      <c r="A325" s="198" t="n">
        <f aca="false">A323+1</f>
        <v>130</v>
      </c>
      <c r="B325" s="205" t="n">
        <v>5</v>
      </c>
      <c r="C325" s="167" t="n">
        <v>4252912</v>
      </c>
      <c r="D325" s="164" t="s">
        <v>389</v>
      </c>
      <c r="E325" s="268" t="n">
        <f aca="false">SUM(F325:K325)</f>
        <v>14987</v>
      </c>
      <c r="F325" s="90"/>
      <c r="G325" s="90"/>
      <c r="H325" s="89"/>
      <c r="I325" s="89" t="n">
        <v>14000</v>
      </c>
      <c r="J325" s="89"/>
      <c r="K325" s="166" t="n">
        <f aca="false">187+100+700</f>
        <v>987</v>
      </c>
      <c r="L325" s="92"/>
    </row>
    <row r="326" customFormat="false" ht="30" hidden="true" customHeight="true" outlineLevel="0" collapsed="false">
      <c r="A326" s="270"/>
      <c r="B326" s="271"/>
      <c r="C326" s="272" t="n">
        <v>4252913</v>
      </c>
      <c r="D326" s="273" t="s">
        <v>390</v>
      </c>
      <c r="E326" s="274" t="n">
        <f aca="false">SUM(F326:K326)</f>
        <v>0</v>
      </c>
      <c r="F326" s="275"/>
      <c r="G326" s="275"/>
      <c r="H326" s="275"/>
      <c r="I326" s="275"/>
      <c r="J326" s="275"/>
      <c r="K326" s="276" t="n">
        <v>0</v>
      </c>
      <c r="L326" s="92"/>
    </row>
    <row r="327" customFormat="false" ht="30" hidden="false" customHeight="true" outlineLevel="0" collapsed="false">
      <c r="A327" s="181" t="n">
        <f aca="false">A325+1</f>
        <v>131</v>
      </c>
      <c r="B327" s="277" t="n">
        <v>5231</v>
      </c>
      <c r="C327" s="183" t="n">
        <v>4260</v>
      </c>
      <c r="D327" s="278" t="s">
        <v>391</v>
      </c>
      <c r="E327" s="185" t="n">
        <f aca="false">SUM(F327:K327)</f>
        <v>1323572</v>
      </c>
      <c r="F327" s="186" t="n">
        <f aca="false">F328+F333+F334+F335+F336+F338+F351+F356</f>
        <v>2000</v>
      </c>
      <c r="G327" s="186" t="n">
        <v>0</v>
      </c>
      <c r="H327" s="186" t="n">
        <f aca="false">H328+H333+H334+H335+H336+H338+H351+H356</f>
        <v>0</v>
      </c>
      <c r="I327" s="186" t="n">
        <f aca="false">I328+I333+I334+I335+I336+I338+I351+I356</f>
        <v>1253998</v>
      </c>
      <c r="J327" s="186" t="n">
        <f aca="false">J328+J333+J334+J335+J336+J338+J351+J356</f>
        <v>500</v>
      </c>
      <c r="K327" s="187" t="n">
        <f aca="false">K328+K333+K334+K335+K336+K338+K351+K356</f>
        <v>67074</v>
      </c>
      <c r="L327" s="96"/>
    </row>
    <row r="328" customFormat="false" ht="30" hidden="false" customHeight="true" outlineLevel="0" collapsed="false">
      <c r="A328" s="188" t="n">
        <f aca="false">A327+1</f>
        <v>132</v>
      </c>
      <c r="B328" s="279" t="n">
        <v>5232</v>
      </c>
      <c r="C328" s="280" t="n">
        <v>4261</v>
      </c>
      <c r="D328" s="281" t="s">
        <v>392</v>
      </c>
      <c r="E328" s="282" t="n">
        <f aca="false">E329+E330+E331+E332</f>
        <v>8465</v>
      </c>
      <c r="F328" s="283" t="n">
        <f aca="false">F329+F330+F331+F332</f>
        <v>0</v>
      </c>
      <c r="G328" s="283" t="n">
        <f aca="false">G329+G330+G331+G332</f>
        <v>0</v>
      </c>
      <c r="H328" s="283" t="n">
        <f aca="false">H329+H330+H331+H332</f>
        <v>0</v>
      </c>
      <c r="I328" s="283" t="n">
        <f aca="false">I329+I330+I331+I332</f>
        <v>6405</v>
      </c>
      <c r="J328" s="283" t="n">
        <f aca="false">J329+J330+J331+J332</f>
        <v>500</v>
      </c>
      <c r="K328" s="284" t="n">
        <f aca="false">K329+K330+K331+K332</f>
        <v>1560</v>
      </c>
      <c r="L328" s="161"/>
    </row>
    <row r="329" customFormat="false" ht="30" hidden="false" customHeight="true" outlineLevel="0" collapsed="false">
      <c r="A329" s="198" t="n">
        <f aca="false">A328+1</f>
        <v>133</v>
      </c>
      <c r="B329" s="162" t="s">
        <v>393</v>
      </c>
      <c r="C329" s="167" t="n">
        <v>426111</v>
      </c>
      <c r="D329" s="164" t="s">
        <v>394</v>
      </c>
      <c r="E329" s="165" t="n">
        <f aca="false">SUM(F329:K329)</f>
        <v>5550</v>
      </c>
      <c r="F329" s="89"/>
      <c r="G329" s="89"/>
      <c r="H329" s="89"/>
      <c r="I329" s="89" t="n">
        <v>4000</v>
      </c>
      <c r="J329" s="89" t="n">
        <v>0</v>
      </c>
      <c r="K329" s="166" t="n">
        <v>1550</v>
      </c>
      <c r="L329" s="92"/>
    </row>
    <row r="330" customFormat="false" ht="30" hidden="false" customHeight="true" outlineLevel="0" collapsed="false">
      <c r="A330" s="198" t="n">
        <f aca="false">A329+1</f>
        <v>134</v>
      </c>
      <c r="B330" s="162" t="s">
        <v>393</v>
      </c>
      <c r="C330" s="167" t="n">
        <v>426121</v>
      </c>
      <c r="D330" s="164" t="s">
        <v>395</v>
      </c>
      <c r="E330" s="165" t="n">
        <f aca="false">SUM(F330:K330)</f>
        <v>2500</v>
      </c>
      <c r="F330" s="89"/>
      <c r="G330" s="89"/>
      <c r="H330" s="89"/>
      <c r="I330" s="89" t="n">
        <v>2000</v>
      </c>
      <c r="J330" s="89" t="n">
        <v>500</v>
      </c>
      <c r="K330" s="166" t="n">
        <v>0</v>
      </c>
      <c r="L330" s="92"/>
    </row>
    <row r="331" customFormat="false" ht="30" hidden="false" customHeight="true" outlineLevel="0" collapsed="false">
      <c r="A331" s="198" t="n">
        <f aca="false">A330+1</f>
        <v>135</v>
      </c>
      <c r="B331" s="162"/>
      <c r="C331" s="167" t="n">
        <v>4261211</v>
      </c>
      <c r="D331" s="164" t="s">
        <v>396</v>
      </c>
      <c r="E331" s="165" t="n">
        <f aca="false">SUM(F331:K331)</f>
        <v>400</v>
      </c>
      <c r="F331" s="89"/>
      <c r="G331" s="89"/>
      <c r="H331" s="89"/>
      <c r="I331" s="89" t="n">
        <v>400</v>
      </c>
      <c r="J331" s="89"/>
      <c r="K331" s="166"/>
      <c r="L331" s="92"/>
    </row>
    <row r="332" customFormat="false" ht="30" hidden="false" customHeight="true" outlineLevel="0" collapsed="false">
      <c r="A332" s="198" t="n">
        <f aca="false">A331+1</f>
        <v>136</v>
      </c>
      <c r="B332" s="162"/>
      <c r="C332" s="167" t="n">
        <v>426131</v>
      </c>
      <c r="D332" s="164" t="s">
        <v>397</v>
      </c>
      <c r="E332" s="165" t="n">
        <f aca="false">SUM(F332:K332)</f>
        <v>15</v>
      </c>
      <c r="F332" s="89"/>
      <c r="G332" s="89"/>
      <c r="H332" s="89"/>
      <c r="I332" s="89" t="n">
        <v>5</v>
      </c>
      <c r="J332" s="89"/>
      <c r="K332" s="166" t="n">
        <v>10</v>
      </c>
      <c r="L332" s="92"/>
    </row>
    <row r="333" customFormat="false" ht="30" hidden="false" customHeight="true" outlineLevel="0" collapsed="false">
      <c r="A333" s="244" t="n">
        <f aca="false">A332+1</f>
        <v>137</v>
      </c>
      <c r="B333" s="255" t="n">
        <v>5233</v>
      </c>
      <c r="C333" s="256" t="n">
        <v>4262</v>
      </c>
      <c r="D333" s="257" t="s">
        <v>398</v>
      </c>
      <c r="E333" s="254" t="n">
        <f aca="false">SUM(F333:K333)</f>
        <v>40</v>
      </c>
      <c r="F333" s="259"/>
      <c r="G333" s="259"/>
      <c r="H333" s="259"/>
      <c r="I333" s="259"/>
      <c r="J333" s="259"/>
      <c r="K333" s="260" t="n">
        <v>40</v>
      </c>
      <c r="L333" s="261"/>
    </row>
    <row r="334" customFormat="false" ht="30" hidden="false" customHeight="true" outlineLevel="0" collapsed="false">
      <c r="A334" s="244" t="n">
        <f aca="false">A333+1</f>
        <v>138</v>
      </c>
      <c r="B334" s="285" t="n">
        <v>5234</v>
      </c>
      <c r="C334" s="253" t="n">
        <v>4263</v>
      </c>
      <c r="D334" s="247" t="s">
        <v>399</v>
      </c>
      <c r="E334" s="254" t="n">
        <f aca="false">SUM(F334:K334)</f>
        <v>260</v>
      </c>
      <c r="F334" s="250"/>
      <c r="G334" s="250"/>
      <c r="H334" s="250"/>
      <c r="I334" s="250" t="n">
        <v>260</v>
      </c>
      <c r="J334" s="250"/>
      <c r="K334" s="251"/>
      <c r="L334" s="252"/>
    </row>
    <row r="335" customFormat="false" ht="30" hidden="false" customHeight="true" outlineLevel="0" collapsed="false">
      <c r="A335" s="244" t="n">
        <f aca="false">A334+1</f>
        <v>139</v>
      </c>
      <c r="B335" s="255" t="n">
        <v>5235</v>
      </c>
      <c r="C335" s="256" t="n">
        <v>4264</v>
      </c>
      <c r="D335" s="257" t="s">
        <v>400</v>
      </c>
      <c r="E335" s="254" t="n">
        <f aca="false">SUM(F335:K335)</f>
        <v>1580</v>
      </c>
      <c r="F335" s="259"/>
      <c r="G335" s="259"/>
      <c r="H335" s="259" t="n">
        <v>0</v>
      </c>
      <c r="I335" s="259" t="n">
        <v>1480</v>
      </c>
      <c r="J335" s="259"/>
      <c r="K335" s="286" t="n">
        <v>100</v>
      </c>
      <c r="L335" s="261"/>
    </row>
    <row r="336" customFormat="false" ht="30" hidden="false" customHeight="true" outlineLevel="0" collapsed="false">
      <c r="A336" s="244" t="n">
        <f aca="false">A335+1</f>
        <v>140</v>
      </c>
      <c r="B336" s="245" t="n">
        <v>5236</v>
      </c>
      <c r="C336" s="246" t="n">
        <v>4265</v>
      </c>
      <c r="D336" s="247" t="s">
        <v>401</v>
      </c>
      <c r="E336" s="248" t="n">
        <f aca="false">SUM(F336:K336)</f>
        <v>1000</v>
      </c>
      <c r="F336" s="250"/>
      <c r="G336" s="250"/>
      <c r="H336" s="250"/>
      <c r="I336" s="287" t="n">
        <v>1000</v>
      </c>
      <c r="J336" s="250"/>
      <c r="K336" s="288"/>
      <c r="L336" s="252"/>
    </row>
    <row r="337" customFormat="false" ht="30" hidden="true" customHeight="true" outlineLevel="0" collapsed="false">
      <c r="A337" s="244" t="n">
        <f aca="false">A336+1</f>
        <v>141</v>
      </c>
      <c r="B337" s="245" t="n">
        <v>5237</v>
      </c>
      <c r="C337" s="246" t="n">
        <v>4266</v>
      </c>
      <c r="D337" s="247" t="s">
        <v>402</v>
      </c>
      <c r="E337" s="248" t="n">
        <f aca="false">SUM(F337:K337)</f>
        <v>0</v>
      </c>
      <c r="F337" s="250"/>
      <c r="G337" s="250"/>
      <c r="H337" s="250"/>
      <c r="I337" s="250"/>
      <c r="J337" s="250"/>
      <c r="K337" s="251"/>
      <c r="L337" s="252"/>
    </row>
    <row r="338" customFormat="false" ht="30" hidden="false" customHeight="true" outlineLevel="0" collapsed="false">
      <c r="A338" s="59" t="n">
        <f aca="false">A337+1</f>
        <v>142</v>
      </c>
      <c r="B338" s="289" t="n">
        <v>5238</v>
      </c>
      <c r="C338" s="177" t="n">
        <v>4267</v>
      </c>
      <c r="D338" s="156" t="s">
        <v>403</v>
      </c>
      <c r="E338" s="159" t="n">
        <f aca="false">E339+E340+E341+E342+E343+E344+E345+E346+E349+E350+E348+E347</f>
        <v>1238617</v>
      </c>
      <c r="F338" s="159" t="n">
        <f aca="false">F339+F340+F341+F342+F343+F344+F345+F346+F349+F350+F348+F347</f>
        <v>2000</v>
      </c>
      <c r="G338" s="159" t="n">
        <f aca="false">G339+G340+G341+G342+G343+G344+G345+G346+G349+G350+G348+G347</f>
        <v>0</v>
      </c>
      <c r="H338" s="159" t="n">
        <f aca="false">H339+H340+H341+H342+H343+H344+H345+H346+H349+H350+H348+H347</f>
        <v>0</v>
      </c>
      <c r="I338" s="159" t="n">
        <f aca="false">I339+I340+I341+I342+I343+I344+I345+I346+I349+I350+I348+I347</f>
        <v>1187570</v>
      </c>
      <c r="J338" s="159" t="n">
        <f aca="false">J339+J340+J341+J342+J343+J344+J345+J346+J349+J350+J348+J347</f>
        <v>0</v>
      </c>
      <c r="K338" s="290" t="n">
        <f aca="false">K339+K340+K341+K342+K343+K344+K345+K346+K349+K350+K348+K347</f>
        <v>49047</v>
      </c>
      <c r="L338" s="161"/>
      <c r="N338" s="291"/>
    </row>
    <row r="339" customFormat="false" ht="30" hidden="false" customHeight="true" outlineLevel="0" collapsed="false">
      <c r="A339" s="198" t="n">
        <f aca="false">A338+1</f>
        <v>143</v>
      </c>
      <c r="B339" s="162" t="s">
        <v>393</v>
      </c>
      <c r="C339" s="167" t="n">
        <v>4267111</v>
      </c>
      <c r="D339" s="164" t="s">
        <v>404</v>
      </c>
      <c r="E339" s="165" t="n">
        <f aca="false">SUM(F339:K339)</f>
        <v>204109</v>
      </c>
      <c r="F339" s="89" t="n">
        <v>0</v>
      </c>
      <c r="G339" s="89"/>
      <c r="H339" s="89"/>
      <c r="I339" s="89" t="n">
        <v>186944</v>
      </c>
      <c r="J339" s="89"/>
      <c r="K339" s="166" t="n">
        <v>17165</v>
      </c>
      <c r="L339" s="92"/>
    </row>
    <row r="340" customFormat="false" ht="30" hidden="false" customHeight="true" outlineLevel="0" collapsed="false">
      <c r="A340" s="198" t="n">
        <f aca="false">A339+1</f>
        <v>144</v>
      </c>
      <c r="B340" s="162" t="s">
        <v>393</v>
      </c>
      <c r="C340" s="167" t="n">
        <v>4267112</v>
      </c>
      <c r="D340" s="164" t="s">
        <v>405</v>
      </c>
      <c r="E340" s="165" t="n">
        <f aca="false">SUM(F340:K340)</f>
        <v>74300</v>
      </c>
      <c r="F340" s="89"/>
      <c r="G340" s="89"/>
      <c r="H340" s="89"/>
      <c r="I340" s="89" t="n">
        <f aca="false">41449+14600</f>
        <v>56049</v>
      </c>
      <c r="J340" s="89"/>
      <c r="K340" s="166" t="n">
        <f aca="false">18551-300</f>
        <v>18251</v>
      </c>
      <c r="L340" s="92"/>
      <c r="N340" s="291"/>
    </row>
    <row r="341" customFormat="false" ht="30" hidden="false" customHeight="true" outlineLevel="0" collapsed="false">
      <c r="A341" s="198" t="n">
        <f aca="false">A340+1</f>
        <v>145</v>
      </c>
      <c r="B341" s="162" t="s">
        <v>393</v>
      </c>
      <c r="C341" s="167" t="n">
        <v>4267114</v>
      </c>
      <c r="D341" s="164" t="s">
        <v>406</v>
      </c>
      <c r="E341" s="165" t="n">
        <f aca="false">SUM(F341:K341)</f>
        <v>21000</v>
      </c>
      <c r="F341" s="89"/>
      <c r="G341" s="89"/>
      <c r="H341" s="89" t="n">
        <v>0</v>
      </c>
      <c r="I341" s="89" t="n">
        <v>20000</v>
      </c>
      <c r="J341" s="89"/>
      <c r="K341" s="166" t="n">
        <v>1000</v>
      </c>
      <c r="L341" s="92"/>
      <c r="N341" s="291"/>
      <c r="O341" s="291"/>
      <c r="P341" s="291"/>
      <c r="Q341" s="292"/>
    </row>
    <row r="342" customFormat="false" ht="30" hidden="false" customHeight="true" outlineLevel="0" collapsed="false">
      <c r="A342" s="198" t="n">
        <f aca="false">A341+1</f>
        <v>146</v>
      </c>
      <c r="B342" s="162" t="s">
        <v>393</v>
      </c>
      <c r="C342" s="167" t="n">
        <v>4267511</v>
      </c>
      <c r="D342" s="164" t="s">
        <v>407</v>
      </c>
      <c r="E342" s="165" t="n">
        <f aca="false">SUM(F342:K342)</f>
        <v>150146</v>
      </c>
      <c r="F342" s="89"/>
      <c r="G342" s="89"/>
      <c r="H342" s="89"/>
      <c r="I342" s="89" t="n">
        <v>141713</v>
      </c>
      <c r="J342" s="89"/>
      <c r="K342" s="166" t="n">
        <f aca="false">6250+2183</f>
        <v>8433</v>
      </c>
      <c r="L342" s="92"/>
    </row>
    <row r="343" customFormat="false" ht="30" hidden="false" customHeight="true" outlineLevel="0" collapsed="false">
      <c r="A343" s="198" t="n">
        <f aca="false">A342+1</f>
        <v>147</v>
      </c>
      <c r="B343" s="143"/>
      <c r="C343" s="167" t="n">
        <v>4267512</v>
      </c>
      <c r="D343" s="164" t="s">
        <v>408</v>
      </c>
      <c r="E343" s="165" t="n">
        <f aca="false">SUM(F343:K343)</f>
        <v>8205</v>
      </c>
      <c r="F343" s="89"/>
      <c r="G343" s="89"/>
      <c r="H343" s="89"/>
      <c r="I343" s="89" t="n">
        <v>7505</v>
      </c>
      <c r="J343" s="89"/>
      <c r="K343" s="166" t="n">
        <v>700</v>
      </c>
      <c r="L343" s="92"/>
    </row>
    <row r="344" customFormat="false" ht="30" hidden="false" customHeight="true" outlineLevel="0" collapsed="false">
      <c r="A344" s="198" t="n">
        <f aca="false">A343+1</f>
        <v>148</v>
      </c>
      <c r="B344" s="162" t="s">
        <v>393</v>
      </c>
      <c r="C344" s="167" t="n">
        <v>4267513</v>
      </c>
      <c r="D344" s="164" t="s">
        <v>409</v>
      </c>
      <c r="E344" s="165" t="n">
        <f aca="false">SUM(F344:K344)</f>
        <v>129842</v>
      </c>
      <c r="F344" s="89"/>
      <c r="G344" s="89"/>
      <c r="H344" s="89"/>
      <c r="I344" s="89" t="n">
        <v>129842</v>
      </c>
      <c r="J344" s="89"/>
      <c r="K344" s="166"/>
      <c r="L344" s="92"/>
    </row>
    <row r="345" customFormat="false" ht="30" hidden="false" customHeight="true" outlineLevel="0" collapsed="false">
      <c r="A345" s="198" t="n">
        <f aca="false">A344+1</f>
        <v>149</v>
      </c>
      <c r="B345" s="162" t="s">
        <v>393</v>
      </c>
      <c r="C345" s="167" t="n">
        <v>4267514</v>
      </c>
      <c r="D345" s="164" t="s">
        <v>410</v>
      </c>
      <c r="E345" s="165" t="n">
        <f aca="false">SUM(F345:K345)</f>
        <v>11761</v>
      </c>
      <c r="F345" s="89"/>
      <c r="G345" s="89"/>
      <c r="H345" s="89"/>
      <c r="I345" s="89" t="n">
        <v>11761</v>
      </c>
      <c r="J345" s="89"/>
      <c r="K345" s="166"/>
      <c r="L345" s="92"/>
    </row>
    <row r="346" customFormat="false" ht="30" hidden="false" customHeight="true" outlineLevel="0" collapsed="false">
      <c r="A346" s="198" t="n">
        <f aca="false">A345+1</f>
        <v>150</v>
      </c>
      <c r="B346" s="162" t="s">
        <v>393</v>
      </c>
      <c r="C346" s="167" t="n">
        <v>4267515</v>
      </c>
      <c r="D346" s="164" t="s">
        <v>411</v>
      </c>
      <c r="E346" s="165" t="n">
        <f aca="false">SUM(F346:K346)</f>
        <v>501200</v>
      </c>
      <c r="F346" s="89"/>
      <c r="G346" s="89"/>
      <c r="H346" s="89"/>
      <c r="I346" s="89" t="n">
        <v>499709</v>
      </c>
      <c r="J346" s="89"/>
      <c r="K346" s="91" t="n">
        <v>1491</v>
      </c>
      <c r="L346" s="92"/>
    </row>
    <row r="347" customFormat="false" ht="30" hidden="false" customHeight="true" outlineLevel="0" collapsed="false">
      <c r="A347" s="198"/>
      <c r="B347" s="162"/>
      <c r="C347" s="167" t="n">
        <v>42675196</v>
      </c>
      <c r="D347" s="164" t="s">
        <v>412</v>
      </c>
      <c r="E347" s="165" t="n">
        <f aca="false">SUM(F347:K347)</f>
        <v>6903</v>
      </c>
      <c r="F347" s="89"/>
      <c r="G347" s="89"/>
      <c r="H347" s="89"/>
      <c r="I347" s="89" t="n">
        <v>6903</v>
      </c>
      <c r="J347" s="89"/>
      <c r="K347" s="91" t="n">
        <v>0</v>
      </c>
      <c r="L347" s="92"/>
    </row>
    <row r="348" customFormat="false" ht="30" hidden="false" customHeight="true" outlineLevel="0" collapsed="false">
      <c r="A348" s="198" t="n">
        <f aca="false">A346+1</f>
        <v>151</v>
      </c>
      <c r="B348" s="162" t="s">
        <v>393</v>
      </c>
      <c r="C348" s="167" t="n">
        <v>42675197</v>
      </c>
      <c r="D348" s="164" t="s">
        <v>413</v>
      </c>
      <c r="E348" s="165" t="n">
        <f aca="false">SUM(F348:K348)</f>
        <v>103951</v>
      </c>
      <c r="F348" s="89"/>
      <c r="G348" s="89"/>
      <c r="H348" s="89"/>
      <c r="I348" s="89" t="n">
        <v>103951</v>
      </c>
      <c r="J348" s="89"/>
      <c r="K348" s="166" t="n">
        <v>0</v>
      </c>
      <c r="L348" s="92"/>
    </row>
    <row r="349" customFormat="false" ht="30" hidden="false" customHeight="true" outlineLevel="0" collapsed="false">
      <c r="A349" s="198" t="n">
        <f aca="false">A346+1</f>
        <v>151</v>
      </c>
      <c r="B349" s="143"/>
      <c r="C349" s="224" t="n">
        <v>4267517</v>
      </c>
      <c r="D349" s="225" t="s">
        <v>414</v>
      </c>
      <c r="E349" s="165" t="n">
        <f aca="false">SUM(F349:K349)</f>
        <v>50</v>
      </c>
      <c r="F349" s="71"/>
      <c r="G349" s="71"/>
      <c r="H349" s="71"/>
      <c r="I349" s="71"/>
      <c r="J349" s="71"/>
      <c r="K349" s="168" t="n">
        <v>50</v>
      </c>
      <c r="L349" s="73"/>
    </row>
    <row r="350" customFormat="false" ht="30" hidden="false" customHeight="true" outlineLevel="0" collapsed="false">
      <c r="A350" s="198" t="n">
        <f aca="false">A349+1</f>
        <v>152</v>
      </c>
      <c r="B350" s="162" t="s">
        <v>393</v>
      </c>
      <c r="C350" s="227" t="n">
        <v>426791</v>
      </c>
      <c r="D350" s="228" t="s">
        <v>415</v>
      </c>
      <c r="E350" s="165" t="n">
        <f aca="false">SUM(F350:K350)</f>
        <v>27150</v>
      </c>
      <c r="F350" s="75" t="n">
        <v>2000</v>
      </c>
      <c r="G350" s="75"/>
      <c r="H350" s="75"/>
      <c r="I350" s="75" t="n">
        <f aca="false">22700+493</f>
        <v>23193</v>
      </c>
      <c r="J350" s="75"/>
      <c r="K350" s="146" t="n">
        <f aca="false">1100+1350-493</f>
        <v>1957</v>
      </c>
      <c r="L350" s="77"/>
    </row>
    <row r="351" customFormat="false" ht="30" hidden="false" customHeight="true" outlineLevel="0" collapsed="false">
      <c r="A351" s="59" t="n">
        <f aca="false">A350+1</f>
        <v>153</v>
      </c>
      <c r="B351" s="154" t="n">
        <v>5239</v>
      </c>
      <c r="C351" s="177" t="n">
        <v>4268</v>
      </c>
      <c r="D351" s="156" t="s">
        <v>416</v>
      </c>
      <c r="E351" s="157" t="n">
        <f aca="false">SUM(F351:K351)</f>
        <v>72010</v>
      </c>
      <c r="F351" s="159" t="n">
        <f aca="false">F352+F353+F354+F355</f>
        <v>0</v>
      </c>
      <c r="G351" s="159" t="n">
        <f aca="false">G352+G353+G354+G355</f>
        <v>0</v>
      </c>
      <c r="H351" s="159" t="n">
        <f aca="false">H352+H353+H354+H355</f>
        <v>0</v>
      </c>
      <c r="I351" s="159" t="n">
        <f aca="false">I352+I353+I354+I355</f>
        <v>55983</v>
      </c>
      <c r="J351" s="159" t="n">
        <f aca="false">J352+J353+J354+J355</f>
        <v>0</v>
      </c>
      <c r="K351" s="160" t="n">
        <f aca="false">K352+K353+K354+K355</f>
        <v>16027</v>
      </c>
      <c r="L351" s="161"/>
    </row>
    <row r="352" customFormat="false" ht="30" hidden="false" customHeight="true" outlineLevel="0" collapsed="false">
      <c r="A352" s="198" t="n">
        <f aca="false">A351+1</f>
        <v>154</v>
      </c>
      <c r="B352" s="162" t="s">
        <v>393</v>
      </c>
      <c r="C352" s="167" t="n">
        <v>426811</v>
      </c>
      <c r="D352" s="267" t="s">
        <v>417</v>
      </c>
      <c r="E352" s="165" t="n">
        <f aca="false">SUM(F352:K352)</f>
        <v>10000</v>
      </c>
      <c r="F352" s="89"/>
      <c r="G352" s="89"/>
      <c r="H352" s="89"/>
      <c r="I352" s="89" t="n">
        <v>8858</v>
      </c>
      <c r="J352" s="293"/>
      <c r="K352" s="166" t="n">
        <v>1142</v>
      </c>
      <c r="L352" s="92"/>
    </row>
    <row r="353" customFormat="false" ht="30" hidden="false" customHeight="true" outlineLevel="0" collapsed="false">
      <c r="A353" s="198" t="n">
        <f aca="false">A352+1</f>
        <v>155</v>
      </c>
      <c r="B353" s="294"/>
      <c r="C353" s="167" t="n">
        <v>426812</v>
      </c>
      <c r="D353" s="164" t="s">
        <v>418</v>
      </c>
      <c r="E353" s="165" t="n">
        <f aca="false">SUM(F353:K353)</f>
        <v>2200</v>
      </c>
      <c r="F353" s="89"/>
      <c r="G353" s="89"/>
      <c r="H353" s="89"/>
      <c r="I353" s="89" t="n">
        <v>2100</v>
      </c>
      <c r="J353" s="89"/>
      <c r="K353" s="166" t="n">
        <v>100</v>
      </c>
      <c r="L353" s="92"/>
    </row>
    <row r="354" customFormat="false" ht="30" hidden="false" customHeight="true" outlineLevel="0" collapsed="false">
      <c r="A354" s="295" t="n">
        <f aca="false">A353+1</f>
        <v>156</v>
      </c>
      <c r="B354" s="296" t="n">
        <v>6</v>
      </c>
      <c r="C354" s="297" t="n">
        <v>426813</v>
      </c>
      <c r="D354" s="164" t="s">
        <v>419</v>
      </c>
      <c r="E354" s="165" t="n">
        <f aca="false">SUM(F354:K354)</f>
        <v>58810</v>
      </c>
      <c r="F354" s="89"/>
      <c r="G354" s="89"/>
      <c r="H354" s="89"/>
      <c r="I354" s="89" t="n">
        <v>44025</v>
      </c>
      <c r="J354" s="89"/>
      <c r="K354" s="166" t="n">
        <f aca="false">4000+310-1100+1000+10575</f>
        <v>14785</v>
      </c>
      <c r="L354" s="92"/>
    </row>
    <row r="355" customFormat="false" ht="30" hidden="false" customHeight="true" outlineLevel="0" collapsed="false">
      <c r="A355" s="198" t="n">
        <f aca="false">A354+1</f>
        <v>157</v>
      </c>
      <c r="B355" s="298"/>
      <c r="C355" s="167" t="n">
        <v>426822</v>
      </c>
      <c r="D355" s="164" t="s">
        <v>420</v>
      </c>
      <c r="E355" s="165" t="n">
        <f aca="false">SUM(F355:K355)</f>
        <v>1000</v>
      </c>
      <c r="F355" s="89"/>
      <c r="G355" s="89"/>
      <c r="H355" s="89"/>
      <c r="I355" s="89" t="n">
        <v>1000</v>
      </c>
      <c r="J355" s="89"/>
      <c r="K355" s="166" t="n">
        <v>0</v>
      </c>
      <c r="L355" s="92"/>
    </row>
    <row r="356" customFormat="false" ht="30" hidden="false" customHeight="true" outlineLevel="0" collapsed="false">
      <c r="A356" s="59" t="n">
        <f aca="false">A355+1</f>
        <v>158</v>
      </c>
      <c r="B356" s="299" t="n">
        <v>5240</v>
      </c>
      <c r="C356" s="61" t="n">
        <v>4269</v>
      </c>
      <c r="D356" s="62" t="s">
        <v>421</v>
      </c>
      <c r="E356" s="63" t="n">
        <f aca="false">SUM(F356:K356)</f>
        <v>1600</v>
      </c>
      <c r="F356" s="202" t="n">
        <f aca="false">F357+F358+F359+F360+F361</f>
        <v>0</v>
      </c>
      <c r="G356" s="202" t="n">
        <f aca="false">G357+G358+G359+G360+G361</f>
        <v>0</v>
      </c>
      <c r="H356" s="202" t="n">
        <f aca="false">H357+H358+H359+H360+H361</f>
        <v>0</v>
      </c>
      <c r="I356" s="202" t="n">
        <f aca="false">I357+I358+I359+I360+I361</f>
        <v>1300</v>
      </c>
      <c r="J356" s="202" t="n">
        <f aca="false">J357+J358+J359+J360+J361</f>
        <v>0</v>
      </c>
      <c r="K356" s="203" t="n">
        <f aca="false">K357+K358+K359+K360+K361</f>
        <v>300</v>
      </c>
      <c r="L356" s="204"/>
    </row>
    <row r="357" customFormat="false" ht="30" hidden="false" customHeight="true" outlineLevel="0" collapsed="false">
      <c r="A357" s="198" t="n">
        <f aca="false">A356+1</f>
        <v>159</v>
      </c>
      <c r="B357" s="162"/>
      <c r="C357" s="167" t="n">
        <v>426911</v>
      </c>
      <c r="D357" s="164" t="s">
        <v>422</v>
      </c>
      <c r="E357" s="165" t="n">
        <f aca="false">SUM(F357:K357)</f>
        <v>200</v>
      </c>
      <c r="F357" s="89"/>
      <c r="G357" s="89"/>
      <c r="H357" s="89"/>
      <c r="I357" s="89" t="n">
        <f aca="false">100+100</f>
        <v>200</v>
      </c>
      <c r="J357" s="89"/>
      <c r="K357" s="166"/>
      <c r="L357" s="92"/>
    </row>
    <row r="358" customFormat="false" ht="30" hidden="false" customHeight="true" outlineLevel="0" collapsed="false">
      <c r="A358" s="198" t="n">
        <f aca="false">A357+1</f>
        <v>160</v>
      </c>
      <c r="B358" s="162" t="s">
        <v>393</v>
      </c>
      <c r="C358" s="167" t="n">
        <v>426912</v>
      </c>
      <c r="D358" s="164" t="s">
        <v>423</v>
      </c>
      <c r="E358" s="165" t="n">
        <f aca="false">SUM(F358:K358)</f>
        <v>1200</v>
      </c>
      <c r="F358" s="89"/>
      <c r="G358" s="89"/>
      <c r="H358" s="89"/>
      <c r="I358" s="89" t="n">
        <v>1000</v>
      </c>
      <c r="J358" s="89"/>
      <c r="K358" s="166" t="n">
        <v>200</v>
      </c>
      <c r="L358" s="92"/>
    </row>
    <row r="359" customFormat="false" ht="30" hidden="false" customHeight="true" outlineLevel="0" collapsed="false">
      <c r="A359" s="198" t="n">
        <f aca="false">A358+1</f>
        <v>161</v>
      </c>
      <c r="B359" s="162"/>
      <c r="C359" s="167" t="n">
        <v>4269191</v>
      </c>
      <c r="D359" s="164" t="s">
        <v>424</v>
      </c>
      <c r="E359" s="165" t="n">
        <f aca="false">SUM(F359:K359)</f>
        <v>200</v>
      </c>
      <c r="F359" s="89"/>
      <c r="G359" s="89"/>
      <c r="H359" s="89"/>
      <c r="I359" s="89" t="n">
        <v>100</v>
      </c>
      <c r="J359" s="89"/>
      <c r="K359" s="166" t="n">
        <v>100</v>
      </c>
      <c r="L359" s="92"/>
    </row>
    <row r="360" customFormat="false" ht="30" hidden="true" customHeight="true" outlineLevel="0" collapsed="false">
      <c r="A360" s="59" t="n">
        <f aca="false">A359+1</f>
        <v>162</v>
      </c>
      <c r="B360" s="162"/>
      <c r="C360" s="167" t="n">
        <v>4269192</v>
      </c>
      <c r="D360" s="164" t="s">
        <v>425</v>
      </c>
      <c r="E360" s="165" t="n">
        <f aca="false">SUM(F360:K360)</f>
        <v>0</v>
      </c>
      <c r="F360" s="89"/>
      <c r="G360" s="89"/>
      <c r="H360" s="89"/>
      <c r="I360" s="89"/>
      <c r="J360" s="89"/>
      <c r="K360" s="166"/>
      <c r="L360" s="92"/>
    </row>
    <row r="361" customFormat="false" ht="30" hidden="true" customHeight="true" outlineLevel="0" collapsed="false">
      <c r="A361" s="59" t="n">
        <f aca="false">A360+1</f>
        <v>163</v>
      </c>
      <c r="B361" s="162"/>
      <c r="C361" s="163" t="n">
        <v>4269193</v>
      </c>
      <c r="D361" s="164" t="s">
        <v>426</v>
      </c>
      <c r="E361" s="165" t="n">
        <f aca="false">SUM(F361:K361)</f>
        <v>0</v>
      </c>
      <c r="F361" s="89"/>
      <c r="G361" s="89"/>
      <c r="H361" s="89"/>
      <c r="I361" s="89"/>
      <c r="J361" s="89"/>
      <c r="K361" s="166"/>
      <c r="L361" s="92"/>
    </row>
    <row r="362" customFormat="false" ht="30" hidden="true" customHeight="true" outlineLevel="0" collapsed="false">
      <c r="A362" s="59" t="n">
        <f aca="false">A361+1</f>
        <v>164</v>
      </c>
      <c r="B362" s="141" t="n">
        <v>5241</v>
      </c>
      <c r="C362" s="61" t="n">
        <v>4300</v>
      </c>
      <c r="D362" s="142" t="s">
        <v>427</v>
      </c>
      <c r="E362" s="300" t="n">
        <f aca="false">SUM(F362:K362)</f>
        <v>0</v>
      </c>
      <c r="F362" s="301" t="n">
        <f aca="false">F363+F367+F369+F371+F375</f>
        <v>0</v>
      </c>
      <c r="G362" s="301" t="n">
        <f aca="false">G363+G367+G369+G371+G375</f>
        <v>0</v>
      </c>
      <c r="H362" s="301" t="n">
        <f aca="false">H363+H367+H369+H371+H375</f>
        <v>0</v>
      </c>
      <c r="I362" s="301" t="n">
        <f aca="false">I363+I367+I369+I371+I375</f>
        <v>0</v>
      </c>
      <c r="J362" s="301" t="n">
        <f aca="false">J363+J367+J369+J371+J375</f>
        <v>0</v>
      </c>
      <c r="K362" s="302" t="n">
        <f aca="false">K363+K367+K369+K371+K375</f>
        <v>0</v>
      </c>
      <c r="L362" s="303"/>
    </row>
    <row r="363" customFormat="false" ht="30" hidden="true" customHeight="true" outlineLevel="0" collapsed="false">
      <c r="A363" s="59" t="n">
        <f aca="false">A362+1</f>
        <v>165</v>
      </c>
      <c r="B363" s="141" t="n">
        <v>5242</v>
      </c>
      <c r="C363" s="61" t="n">
        <v>4310</v>
      </c>
      <c r="D363" s="142" t="s">
        <v>428</v>
      </c>
      <c r="E363" s="63" t="n">
        <f aca="false">SUM(F363:K363)</f>
        <v>0</v>
      </c>
      <c r="F363" s="64" t="n">
        <f aca="false">F364+F365+F366</f>
        <v>0</v>
      </c>
      <c r="G363" s="64" t="n">
        <f aca="false">G364+G365+G366</f>
        <v>0</v>
      </c>
      <c r="H363" s="64" t="n">
        <f aca="false">H364+H365+H366</f>
        <v>0</v>
      </c>
      <c r="I363" s="64" t="n">
        <f aca="false">I364+I365+I366</f>
        <v>0</v>
      </c>
      <c r="J363" s="64" t="n">
        <f aca="false">J364+J365+J366</f>
        <v>0</v>
      </c>
      <c r="K363" s="148" t="n">
        <f aca="false">K364+K365+K366</f>
        <v>0</v>
      </c>
      <c r="L363" s="58"/>
    </row>
    <row r="364" customFormat="false" ht="30" hidden="true" customHeight="true" outlineLevel="0" collapsed="false">
      <c r="A364" s="198" t="n">
        <f aca="false">A363+1</f>
        <v>166</v>
      </c>
      <c r="B364" s="143" t="n">
        <f aca="false">B363+1</f>
        <v>5243</v>
      </c>
      <c r="C364" s="304" t="n">
        <v>4311</v>
      </c>
      <c r="D364" s="144" t="s">
        <v>429</v>
      </c>
      <c r="E364" s="145" t="n">
        <f aca="false">SUM(F364:K364)</f>
        <v>0</v>
      </c>
      <c r="F364" s="71"/>
      <c r="G364" s="71"/>
      <c r="H364" s="71"/>
      <c r="I364" s="71"/>
      <c r="J364" s="71"/>
      <c r="K364" s="168"/>
      <c r="L364" s="73"/>
    </row>
    <row r="365" customFormat="false" ht="30" hidden="true" customHeight="true" outlineLevel="0" collapsed="false">
      <c r="A365" s="198" t="n">
        <f aca="false">A364+1</f>
        <v>167</v>
      </c>
      <c r="B365" s="143" t="n">
        <f aca="false">B364+1</f>
        <v>5244</v>
      </c>
      <c r="C365" s="304" t="n">
        <v>4312</v>
      </c>
      <c r="D365" s="144" t="s">
        <v>430</v>
      </c>
      <c r="E365" s="145" t="n">
        <f aca="false">SUM(F365:K365)</f>
        <v>0</v>
      </c>
      <c r="F365" s="71"/>
      <c r="G365" s="71"/>
      <c r="H365" s="71"/>
      <c r="I365" s="71"/>
      <c r="J365" s="71"/>
      <c r="K365" s="168"/>
      <c r="L365" s="73"/>
    </row>
    <row r="366" customFormat="false" ht="30" hidden="true" customHeight="true" outlineLevel="0" collapsed="false">
      <c r="A366" s="198" t="n">
        <f aca="false">A365+1</f>
        <v>168</v>
      </c>
      <c r="B366" s="143" t="n">
        <f aca="false">B365+1</f>
        <v>5245</v>
      </c>
      <c r="C366" s="304" t="n">
        <v>4313</v>
      </c>
      <c r="D366" s="144" t="s">
        <v>431</v>
      </c>
      <c r="E366" s="145" t="n">
        <f aca="false">SUM(F366:K366)</f>
        <v>0</v>
      </c>
      <c r="F366" s="71"/>
      <c r="G366" s="71"/>
      <c r="H366" s="71"/>
      <c r="I366" s="71"/>
      <c r="J366" s="71"/>
      <c r="K366" s="168"/>
      <c r="L366" s="73"/>
    </row>
    <row r="367" customFormat="false" ht="30" hidden="true" customHeight="true" outlineLevel="0" collapsed="false">
      <c r="A367" s="59" t="n">
        <f aca="false">A366+1</f>
        <v>169</v>
      </c>
      <c r="B367" s="141" t="n">
        <f aca="false">B366+1</f>
        <v>5246</v>
      </c>
      <c r="C367" s="61" t="n">
        <v>4320</v>
      </c>
      <c r="D367" s="62" t="s">
        <v>432</v>
      </c>
      <c r="E367" s="63" t="n">
        <f aca="false">SUM(F367:K367)</f>
        <v>0</v>
      </c>
      <c r="F367" s="64" t="n">
        <f aca="false">F368</f>
        <v>0</v>
      </c>
      <c r="G367" s="64" t="n">
        <f aca="false">G368</f>
        <v>0</v>
      </c>
      <c r="H367" s="64" t="n">
        <f aca="false">H368</f>
        <v>0</v>
      </c>
      <c r="I367" s="64" t="n">
        <f aca="false">I368</f>
        <v>0</v>
      </c>
      <c r="J367" s="64" t="n">
        <f aca="false">J368</f>
        <v>0</v>
      </c>
      <c r="K367" s="148" t="n">
        <f aca="false">K368</f>
        <v>0</v>
      </c>
      <c r="L367" s="58"/>
    </row>
    <row r="368" customFormat="false" ht="30" hidden="true" customHeight="true" outlineLevel="0" collapsed="false">
      <c r="A368" s="59" t="n">
        <f aca="false">A367+1</f>
        <v>170</v>
      </c>
      <c r="B368" s="143" t="n">
        <f aca="false">B367+1</f>
        <v>5247</v>
      </c>
      <c r="C368" s="69" t="n">
        <v>4321</v>
      </c>
      <c r="D368" s="70" t="s">
        <v>433</v>
      </c>
      <c r="E368" s="145" t="n">
        <f aca="false">SUM(F368:K368)</f>
        <v>0</v>
      </c>
      <c r="F368" s="71"/>
      <c r="G368" s="71"/>
      <c r="H368" s="71"/>
      <c r="I368" s="71"/>
      <c r="J368" s="71"/>
      <c r="K368" s="168"/>
      <c r="L368" s="73"/>
    </row>
    <row r="369" customFormat="false" ht="30" hidden="true" customHeight="true" outlineLevel="0" collapsed="false">
      <c r="A369" s="59" t="n">
        <f aca="false">A368+1</f>
        <v>171</v>
      </c>
      <c r="B369" s="141" t="n">
        <f aca="false">B368+1</f>
        <v>5248</v>
      </c>
      <c r="C369" s="61" t="n">
        <v>4330</v>
      </c>
      <c r="D369" s="62" t="s">
        <v>434</v>
      </c>
      <c r="E369" s="63" t="n">
        <f aca="false">SUM(F369:K369)</f>
        <v>0</v>
      </c>
      <c r="F369" s="64" t="n">
        <f aca="false">F370</f>
        <v>0</v>
      </c>
      <c r="G369" s="64" t="n">
        <f aca="false">G370</f>
        <v>0</v>
      </c>
      <c r="H369" s="64" t="n">
        <f aca="false">H370</f>
        <v>0</v>
      </c>
      <c r="I369" s="64" t="n">
        <f aca="false">I370</f>
        <v>0</v>
      </c>
      <c r="J369" s="64" t="n">
        <f aca="false">J370</f>
        <v>0</v>
      </c>
      <c r="K369" s="148" t="n">
        <f aca="false">K370</f>
        <v>0</v>
      </c>
      <c r="L369" s="58"/>
    </row>
    <row r="370" customFormat="false" ht="30" hidden="true" customHeight="true" outlineLevel="0" collapsed="false">
      <c r="A370" s="59" t="n">
        <f aca="false">A369+1</f>
        <v>172</v>
      </c>
      <c r="B370" s="143" t="n">
        <f aca="false">B369+1</f>
        <v>5249</v>
      </c>
      <c r="C370" s="69" t="n">
        <v>4331</v>
      </c>
      <c r="D370" s="70" t="s">
        <v>435</v>
      </c>
      <c r="E370" s="145" t="n">
        <f aca="false">SUM(F370:K370)</f>
        <v>0</v>
      </c>
      <c r="F370" s="71"/>
      <c r="G370" s="71"/>
      <c r="H370" s="71"/>
      <c r="I370" s="71"/>
      <c r="J370" s="71"/>
      <c r="K370" s="168"/>
      <c r="L370" s="73"/>
    </row>
    <row r="371" customFormat="false" ht="30" hidden="true" customHeight="true" outlineLevel="0" collapsed="false">
      <c r="A371" s="59" t="n">
        <f aca="false">A370+1</f>
        <v>173</v>
      </c>
      <c r="B371" s="141" t="n">
        <f aca="false">B370+1</f>
        <v>5250</v>
      </c>
      <c r="C371" s="61" t="n">
        <v>4340</v>
      </c>
      <c r="D371" s="62" t="s">
        <v>436</v>
      </c>
      <c r="E371" s="63" t="n">
        <f aca="false">SUM(F371:K371)</f>
        <v>0</v>
      </c>
      <c r="F371" s="64" t="n">
        <f aca="false">F372+F373+F374</f>
        <v>0</v>
      </c>
      <c r="G371" s="64" t="n">
        <f aca="false">G372+G373+G374</f>
        <v>0</v>
      </c>
      <c r="H371" s="64" t="n">
        <f aca="false">H372+H373+H374</f>
        <v>0</v>
      </c>
      <c r="I371" s="64" t="n">
        <f aca="false">I372+I373+I374</f>
        <v>0</v>
      </c>
      <c r="J371" s="64" t="n">
        <f aca="false">J372+J373+J374</f>
        <v>0</v>
      </c>
      <c r="K371" s="148" t="n">
        <f aca="false">K372+K373+K374</f>
        <v>0</v>
      </c>
      <c r="L371" s="58"/>
    </row>
    <row r="372" customFormat="false" ht="30" hidden="true" customHeight="true" outlineLevel="0" collapsed="false">
      <c r="A372" s="59" t="n">
        <f aca="false">A371+1</f>
        <v>174</v>
      </c>
      <c r="B372" s="143" t="n">
        <f aca="false">B371+1</f>
        <v>5251</v>
      </c>
      <c r="C372" s="69" t="n">
        <v>4341</v>
      </c>
      <c r="D372" s="70" t="s">
        <v>437</v>
      </c>
      <c r="E372" s="145" t="n">
        <f aca="false">SUM(F372:K372)</f>
        <v>0</v>
      </c>
      <c r="F372" s="71"/>
      <c r="G372" s="71"/>
      <c r="H372" s="71"/>
      <c r="I372" s="71"/>
      <c r="J372" s="71"/>
      <c r="K372" s="168"/>
      <c r="L372" s="73"/>
    </row>
    <row r="373" customFormat="false" ht="30" hidden="true" customHeight="true" outlineLevel="0" collapsed="false">
      <c r="A373" s="59" t="n">
        <f aca="false">A372+1</f>
        <v>175</v>
      </c>
      <c r="B373" s="143" t="n">
        <f aca="false">B372+1</f>
        <v>5252</v>
      </c>
      <c r="C373" s="69" t="n">
        <v>4342</v>
      </c>
      <c r="D373" s="70" t="s">
        <v>438</v>
      </c>
      <c r="E373" s="145" t="n">
        <f aca="false">SUM(F373:K373)</f>
        <v>0</v>
      </c>
      <c r="F373" s="71"/>
      <c r="G373" s="71"/>
      <c r="H373" s="71"/>
      <c r="I373" s="71"/>
      <c r="J373" s="71"/>
      <c r="K373" s="168"/>
      <c r="L373" s="73"/>
    </row>
    <row r="374" customFormat="false" ht="30" hidden="true" customHeight="true" outlineLevel="0" collapsed="false">
      <c r="A374" s="59" t="n">
        <f aca="false">A373+1</f>
        <v>176</v>
      </c>
      <c r="B374" s="143" t="n">
        <f aca="false">B373+1</f>
        <v>5253</v>
      </c>
      <c r="C374" s="69" t="n">
        <v>4343</v>
      </c>
      <c r="D374" s="70" t="s">
        <v>439</v>
      </c>
      <c r="E374" s="145" t="n">
        <f aca="false">SUM(F374:K374)</f>
        <v>0</v>
      </c>
      <c r="F374" s="71"/>
      <c r="G374" s="71"/>
      <c r="H374" s="71"/>
      <c r="I374" s="71"/>
      <c r="J374" s="71"/>
      <c r="K374" s="168"/>
      <c r="L374" s="73"/>
    </row>
    <row r="375" customFormat="false" ht="30" hidden="true" customHeight="true" outlineLevel="0" collapsed="false">
      <c r="A375" s="59" t="n">
        <f aca="false">A374+1</f>
        <v>177</v>
      </c>
      <c r="B375" s="141" t="n">
        <f aca="false">B374+1</f>
        <v>5254</v>
      </c>
      <c r="C375" s="61" t="n">
        <v>4350</v>
      </c>
      <c r="D375" s="62" t="s">
        <v>440</v>
      </c>
      <c r="E375" s="63" t="n">
        <f aca="false">SUM(F375:K375)</f>
        <v>0</v>
      </c>
      <c r="F375" s="64" t="n">
        <f aca="false">F376</f>
        <v>0</v>
      </c>
      <c r="G375" s="64" t="n">
        <f aca="false">G376</f>
        <v>0</v>
      </c>
      <c r="H375" s="64" t="n">
        <f aca="false">H376</f>
        <v>0</v>
      </c>
      <c r="I375" s="64" t="n">
        <f aca="false">I376</f>
        <v>0</v>
      </c>
      <c r="J375" s="64" t="n">
        <f aca="false">J376</f>
        <v>0</v>
      </c>
      <c r="K375" s="148" t="n">
        <f aca="false">K376</f>
        <v>0</v>
      </c>
      <c r="L375" s="58"/>
    </row>
    <row r="376" customFormat="false" ht="30" hidden="true" customHeight="true" outlineLevel="0" collapsed="false">
      <c r="A376" s="59" t="n">
        <f aca="false">A375+1</f>
        <v>178</v>
      </c>
      <c r="B376" s="143" t="n">
        <f aca="false">B375+1</f>
        <v>5255</v>
      </c>
      <c r="C376" s="304" t="n">
        <v>4351</v>
      </c>
      <c r="D376" s="144" t="s">
        <v>441</v>
      </c>
      <c r="E376" s="145" t="n">
        <f aca="false">SUM(F376:K376)</f>
        <v>0</v>
      </c>
      <c r="F376" s="71"/>
      <c r="G376" s="71"/>
      <c r="H376" s="71"/>
      <c r="I376" s="71"/>
      <c r="J376" s="71"/>
      <c r="K376" s="168"/>
      <c r="L376" s="73"/>
    </row>
    <row r="377" customFormat="false" ht="37.5" hidden="false" customHeight="true" outlineLevel="0" collapsed="false">
      <c r="A377" s="59" t="n">
        <f aca="false">A376+1</f>
        <v>179</v>
      </c>
      <c r="B377" s="141" t="n">
        <f aca="false">B376+1</f>
        <v>5256</v>
      </c>
      <c r="C377" s="61" t="n">
        <v>4400</v>
      </c>
      <c r="D377" s="147" t="s">
        <v>442</v>
      </c>
      <c r="E377" s="63" t="n">
        <f aca="false">SUM(F377:K377)</f>
        <v>450</v>
      </c>
      <c r="F377" s="64" t="n">
        <f aca="false">F378+F388+F395+F397</f>
        <v>0</v>
      </c>
      <c r="G377" s="64" t="n">
        <f aca="false">G378+G388+G395+G397</f>
        <v>0</v>
      </c>
      <c r="H377" s="64" t="n">
        <f aca="false">H378+H388+H395+H397</f>
        <v>0</v>
      </c>
      <c r="I377" s="64" t="n">
        <f aca="false">I378+I388+I395+I397</f>
        <v>0</v>
      </c>
      <c r="J377" s="64" t="n">
        <f aca="false">J378+J388+J395+J397</f>
        <v>0</v>
      </c>
      <c r="K377" s="148" t="n">
        <f aca="false">K378+K388+K395+K397</f>
        <v>450</v>
      </c>
      <c r="L377" s="58"/>
    </row>
    <row r="378" customFormat="false" ht="30" hidden="true" customHeight="true" outlineLevel="0" collapsed="false">
      <c r="A378" s="59" t="n">
        <f aca="false">A377+1</f>
        <v>180</v>
      </c>
      <c r="B378" s="141" t="n">
        <f aca="false">B377+1</f>
        <v>5257</v>
      </c>
      <c r="C378" s="61" t="n">
        <v>4410</v>
      </c>
      <c r="D378" s="62" t="s">
        <v>443</v>
      </c>
      <c r="E378" s="63" t="n">
        <f aca="false">SUM(F378:K378)</f>
        <v>0</v>
      </c>
      <c r="F378" s="64" t="n">
        <f aca="false">SUM(F379:F387)</f>
        <v>0</v>
      </c>
      <c r="G378" s="64" t="n">
        <f aca="false">SUM(G379:G387)</f>
        <v>0</v>
      </c>
      <c r="H378" s="64" t="n">
        <f aca="false">SUM(H379:H387)</f>
        <v>0</v>
      </c>
      <c r="I378" s="81" t="n">
        <f aca="false">SUM(I379:I387)</f>
        <v>0</v>
      </c>
      <c r="J378" s="81" t="n">
        <f aca="false">SUM(J379:J387)</f>
        <v>0</v>
      </c>
      <c r="K378" s="148" t="n">
        <f aca="false">SUM(K379:K387)</f>
        <v>0</v>
      </c>
      <c r="L378" s="58"/>
    </row>
    <row r="379" customFormat="false" ht="30" hidden="true" customHeight="true" outlineLevel="0" collapsed="false">
      <c r="A379" s="59" t="n">
        <f aca="false">A378+1</f>
        <v>181</v>
      </c>
      <c r="B379" s="143" t="n">
        <f aca="false">B378+1</f>
        <v>5258</v>
      </c>
      <c r="C379" s="69" t="n">
        <v>4411</v>
      </c>
      <c r="D379" s="70" t="s">
        <v>444</v>
      </c>
      <c r="E379" s="145" t="n">
        <f aca="false">SUM(F379:K379)</f>
        <v>0</v>
      </c>
      <c r="F379" s="71"/>
      <c r="G379" s="71"/>
      <c r="H379" s="71"/>
      <c r="I379" s="82"/>
      <c r="J379" s="82"/>
      <c r="K379" s="168"/>
      <c r="L379" s="73"/>
    </row>
    <row r="380" customFormat="false" ht="30" hidden="true" customHeight="true" outlineLevel="0" collapsed="false">
      <c r="A380" s="59" t="n">
        <f aca="false">A379+1</f>
        <v>182</v>
      </c>
      <c r="B380" s="143" t="n">
        <f aca="false">B379+1</f>
        <v>5259</v>
      </c>
      <c r="C380" s="69" t="n">
        <v>4412</v>
      </c>
      <c r="D380" s="70" t="s">
        <v>445</v>
      </c>
      <c r="E380" s="145" t="n">
        <f aca="false">SUM(F380:K380)</f>
        <v>0</v>
      </c>
      <c r="F380" s="71"/>
      <c r="G380" s="71"/>
      <c r="H380" s="71"/>
      <c r="I380" s="82"/>
      <c r="J380" s="82"/>
      <c r="K380" s="168"/>
      <c r="L380" s="73"/>
    </row>
    <row r="381" customFormat="false" ht="30" hidden="true" customHeight="true" outlineLevel="0" collapsed="false">
      <c r="A381" s="59" t="n">
        <f aca="false">A380+1</f>
        <v>183</v>
      </c>
      <c r="B381" s="143" t="n">
        <f aca="false">B380+1</f>
        <v>5260</v>
      </c>
      <c r="C381" s="69" t="n">
        <v>4413</v>
      </c>
      <c r="D381" s="70" t="s">
        <v>446</v>
      </c>
      <c r="E381" s="145" t="n">
        <f aca="false">SUM(F381:K381)</f>
        <v>0</v>
      </c>
      <c r="F381" s="71"/>
      <c r="G381" s="71"/>
      <c r="H381" s="71"/>
      <c r="I381" s="82"/>
      <c r="J381" s="82"/>
      <c r="K381" s="168"/>
      <c r="L381" s="73"/>
    </row>
    <row r="382" customFormat="false" ht="30" hidden="true" customHeight="true" outlineLevel="0" collapsed="false">
      <c r="A382" s="59" t="n">
        <f aca="false">A381+1</f>
        <v>184</v>
      </c>
      <c r="B382" s="143" t="n">
        <f aca="false">B381+1</f>
        <v>5261</v>
      </c>
      <c r="C382" s="69" t="n">
        <v>4414</v>
      </c>
      <c r="D382" s="70" t="s">
        <v>447</v>
      </c>
      <c r="E382" s="145" t="n">
        <f aca="false">SUM(F382:K382)</f>
        <v>0</v>
      </c>
      <c r="F382" s="71"/>
      <c r="G382" s="71"/>
      <c r="H382" s="71"/>
      <c r="I382" s="82"/>
      <c r="J382" s="82"/>
      <c r="K382" s="168"/>
      <c r="L382" s="73"/>
    </row>
    <row r="383" customFormat="false" ht="30" hidden="true" customHeight="true" outlineLevel="0" collapsed="false">
      <c r="A383" s="59" t="n">
        <f aca="false">A382+1</f>
        <v>185</v>
      </c>
      <c r="B383" s="143" t="n">
        <f aca="false">B382+1</f>
        <v>5262</v>
      </c>
      <c r="C383" s="69" t="n">
        <v>4415</v>
      </c>
      <c r="D383" s="70" t="s">
        <v>448</v>
      </c>
      <c r="E383" s="145" t="n">
        <f aca="false">SUM(F383:K383)</f>
        <v>0</v>
      </c>
      <c r="F383" s="71"/>
      <c r="G383" s="71"/>
      <c r="H383" s="71"/>
      <c r="I383" s="82"/>
      <c r="J383" s="82"/>
      <c r="K383" s="168"/>
      <c r="L383" s="73"/>
    </row>
    <row r="384" customFormat="false" ht="30" hidden="true" customHeight="true" outlineLevel="0" collapsed="false">
      <c r="A384" s="59" t="n">
        <f aca="false">A383+1</f>
        <v>186</v>
      </c>
      <c r="B384" s="143" t="n">
        <f aca="false">B383+1</f>
        <v>5263</v>
      </c>
      <c r="C384" s="69" t="n">
        <v>4416</v>
      </c>
      <c r="D384" s="70" t="s">
        <v>449</v>
      </c>
      <c r="E384" s="145" t="n">
        <f aca="false">SUM(F384:K384)</f>
        <v>0</v>
      </c>
      <c r="F384" s="71"/>
      <c r="G384" s="71"/>
      <c r="H384" s="71"/>
      <c r="I384" s="82"/>
      <c r="J384" s="82"/>
      <c r="K384" s="168"/>
      <c r="L384" s="73"/>
    </row>
    <row r="385" customFormat="false" ht="30" hidden="true" customHeight="true" outlineLevel="0" collapsed="false">
      <c r="A385" s="59" t="n">
        <f aca="false">A384+1</f>
        <v>187</v>
      </c>
      <c r="B385" s="143" t="n">
        <f aca="false">B384+1</f>
        <v>5264</v>
      </c>
      <c r="C385" s="69" t="n">
        <v>4417</v>
      </c>
      <c r="D385" s="70" t="s">
        <v>450</v>
      </c>
      <c r="E385" s="145" t="n">
        <f aca="false">SUM(F385:K385)</f>
        <v>0</v>
      </c>
      <c r="F385" s="71"/>
      <c r="G385" s="71"/>
      <c r="H385" s="71"/>
      <c r="I385" s="82"/>
      <c r="J385" s="82"/>
      <c r="K385" s="168"/>
      <c r="L385" s="73"/>
    </row>
    <row r="386" customFormat="false" ht="30" hidden="true" customHeight="true" outlineLevel="0" collapsed="false">
      <c r="A386" s="59" t="n">
        <f aca="false">A385+1</f>
        <v>188</v>
      </c>
      <c r="B386" s="143" t="n">
        <f aca="false">B385+1</f>
        <v>5265</v>
      </c>
      <c r="C386" s="69" t="n">
        <v>4418</v>
      </c>
      <c r="D386" s="70" t="s">
        <v>451</v>
      </c>
      <c r="E386" s="145" t="n">
        <f aca="false">SUM(F386:K386)</f>
        <v>0</v>
      </c>
      <c r="F386" s="71"/>
      <c r="G386" s="71"/>
      <c r="H386" s="71"/>
      <c r="I386" s="82"/>
      <c r="J386" s="82"/>
      <c r="K386" s="168"/>
      <c r="L386" s="73"/>
    </row>
    <row r="387" customFormat="false" ht="30" hidden="true" customHeight="true" outlineLevel="0" collapsed="false">
      <c r="A387" s="59" t="n">
        <f aca="false">A386+1</f>
        <v>189</v>
      </c>
      <c r="B387" s="143" t="n">
        <f aca="false">B386+1</f>
        <v>5266</v>
      </c>
      <c r="C387" s="69" t="n">
        <v>4419</v>
      </c>
      <c r="D387" s="70" t="s">
        <v>153</v>
      </c>
      <c r="E387" s="145" t="n">
        <f aca="false">SUM(F387:K387)</f>
        <v>0</v>
      </c>
      <c r="F387" s="71"/>
      <c r="G387" s="71"/>
      <c r="H387" s="71"/>
      <c r="I387" s="82"/>
      <c r="J387" s="82"/>
      <c r="K387" s="168"/>
      <c r="L387" s="73"/>
    </row>
    <row r="388" customFormat="false" ht="30" hidden="true" customHeight="true" outlineLevel="0" collapsed="false">
      <c r="A388" s="59" t="n">
        <f aca="false">A387+1</f>
        <v>190</v>
      </c>
      <c r="B388" s="141" t="n">
        <f aca="false">B387+1</f>
        <v>5267</v>
      </c>
      <c r="C388" s="61" t="n">
        <v>4420</v>
      </c>
      <c r="D388" s="62" t="s">
        <v>452</v>
      </c>
      <c r="E388" s="63" t="n">
        <f aca="false">SUM(F388:K388)</f>
        <v>0</v>
      </c>
      <c r="F388" s="64" t="n">
        <f aca="false">SUM(F389:F394)</f>
        <v>0</v>
      </c>
      <c r="G388" s="64" t="n">
        <f aca="false">SUM(G389:G394)</f>
        <v>0</v>
      </c>
      <c r="H388" s="64" t="n">
        <f aca="false">SUM(H389:H394)</f>
        <v>0</v>
      </c>
      <c r="I388" s="81" t="n">
        <f aca="false">SUM(I389:I394)</f>
        <v>0</v>
      </c>
      <c r="J388" s="81" t="n">
        <f aca="false">SUM(J389:J394)</f>
        <v>0</v>
      </c>
      <c r="K388" s="148" t="n">
        <f aca="false">SUM(K389:K394)</f>
        <v>0</v>
      </c>
      <c r="L388" s="58"/>
    </row>
    <row r="389" customFormat="false" ht="30" hidden="true" customHeight="true" outlineLevel="0" collapsed="false">
      <c r="A389" s="59" t="n">
        <f aca="false">A388+1</f>
        <v>191</v>
      </c>
      <c r="B389" s="143" t="n">
        <f aca="false">B388+1</f>
        <v>5268</v>
      </c>
      <c r="C389" s="69" t="n">
        <v>4421</v>
      </c>
      <c r="D389" s="70" t="s">
        <v>453</v>
      </c>
      <c r="E389" s="145" t="n">
        <f aca="false">SUM(F389:K389)</f>
        <v>0</v>
      </c>
      <c r="F389" s="71"/>
      <c r="G389" s="71"/>
      <c r="H389" s="71"/>
      <c r="I389" s="82"/>
      <c r="J389" s="82"/>
      <c r="K389" s="168"/>
      <c r="L389" s="73"/>
    </row>
    <row r="390" customFormat="false" ht="30" hidden="true" customHeight="true" outlineLevel="0" collapsed="false">
      <c r="A390" s="59" t="n">
        <f aca="false">A389+1</f>
        <v>192</v>
      </c>
      <c r="B390" s="143" t="n">
        <f aca="false">B389+1</f>
        <v>5269</v>
      </c>
      <c r="C390" s="69" t="n">
        <v>4422</v>
      </c>
      <c r="D390" s="70" t="s">
        <v>454</v>
      </c>
      <c r="E390" s="145" t="n">
        <f aca="false">SUM(F390:K390)</f>
        <v>0</v>
      </c>
      <c r="F390" s="71"/>
      <c r="G390" s="71"/>
      <c r="H390" s="71"/>
      <c r="I390" s="82"/>
      <c r="J390" s="82"/>
      <c r="K390" s="168"/>
      <c r="L390" s="73"/>
    </row>
    <row r="391" customFormat="false" ht="30" hidden="true" customHeight="true" outlineLevel="0" collapsed="false">
      <c r="A391" s="59" t="n">
        <f aca="false">A390+1</f>
        <v>193</v>
      </c>
      <c r="B391" s="143" t="n">
        <f aca="false">B390+1</f>
        <v>5270</v>
      </c>
      <c r="C391" s="69" t="n">
        <v>4423</v>
      </c>
      <c r="D391" s="70" t="s">
        <v>455</v>
      </c>
      <c r="E391" s="145" t="n">
        <f aca="false">SUM(F391:K391)</f>
        <v>0</v>
      </c>
      <c r="F391" s="71"/>
      <c r="G391" s="71"/>
      <c r="H391" s="71"/>
      <c r="I391" s="82"/>
      <c r="J391" s="82"/>
      <c r="K391" s="168"/>
      <c r="L391" s="73"/>
    </row>
    <row r="392" customFormat="false" ht="30" hidden="true" customHeight="true" outlineLevel="0" collapsed="false">
      <c r="A392" s="59" t="n">
        <f aca="false">A391+1</f>
        <v>194</v>
      </c>
      <c r="B392" s="143" t="n">
        <f aca="false">B391+1</f>
        <v>5271</v>
      </c>
      <c r="C392" s="69" t="n">
        <v>4424</v>
      </c>
      <c r="D392" s="70" t="s">
        <v>456</v>
      </c>
      <c r="E392" s="145" t="n">
        <f aca="false">SUM(F392:K392)</f>
        <v>0</v>
      </c>
      <c r="F392" s="71"/>
      <c r="G392" s="71"/>
      <c r="H392" s="71"/>
      <c r="I392" s="82"/>
      <c r="J392" s="82"/>
      <c r="K392" s="168"/>
      <c r="L392" s="73"/>
    </row>
    <row r="393" customFormat="false" ht="30" hidden="true" customHeight="true" outlineLevel="0" collapsed="false">
      <c r="A393" s="59" t="n">
        <f aca="false">A392+1</f>
        <v>195</v>
      </c>
      <c r="B393" s="143" t="n">
        <f aca="false">B392+1</f>
        <v>5272</v>
      </c>
      <c r="C393" s="69" t="n">
        <v>4425</v>
      </c>
      <c r="D393" s="70" t="s">
        <v>457</v>
      </c>
      <c r="E393" s="145" t="n">
        <f aca="false">SUM(F393:K393)</f>
        <v>0</v>
      </c>
      <c r="F393" s="71"/>
      <c r="G393" s="71"/>
      <c r="H393" s="71"/>
      <c r="I393" s="82"/>
      <c r="J393" s="82"/>
      <c r="K393" s="168"/>
      <c r="L393" s="73"/>
    </row>
    <row r="394" customFormat="false" ht="30" hidden="true" customHeight="true" outlineLevel="0" collapsed="false">
      <c r="A394" s="59" t="n">
        <f aca="false">A393+1</f>
        <v>196</v>
      </c>
      <c r="B394" s="143" t="n">
        <f aca="false">B393+1</f>
        <v>5273</v>
      </c>
      <c r="C394" s="69" t="n">
        <v>4426</v>
      </c>
      <c r="D394" s="70" t="s">
        <v>458</v>
      </c>
      <c r="E394" s="145" t="n">
        <f aca="false">SUM(F394:K394)</f>
        <v>0</v>
      </c>
      <c r="F394" s="71"/>
      <c r="G394" s="71"/>
      <c r="H394" s="71"/>
      <c r="I394" s="82"/>
      <c r="J394" s="82"/>
      <c r="K394" s="168"/>
      <c r="L394" s="73"/>
    </row>
    <row r="395" customFormat="false" ht="30" hidden="true" customHeight="true" outlineLevel="0" collapsed="false">
      <c r="A395" s="59" t="n">
        <f aca="false">A394+1</f>
        <v>197</v>
      </c>
      <c r="B395" s="141" t="n">
        <f aca="false">B394+1</f>
        <v>5274</v>
      </c>
      <c r="C395" s="61" t="n">
        <v>4430</v>
      </c>
      <c r="D395" s="62" t="s">
        <v>459</v>
      </c>
      <c r="E395" s="63" t="n">
        <f aca="false">SUM(F395:K395)</f>
        <v>0</v>
      </c>
      <c r="F395" s="64" t="n">
        <f aca="false">F396</f>
        <v>0</v>
      </c>
      <c r="G395" s="64" t="n">
        <f aca="false">G396</f>
        <v>0</v>
      </c>
      <c r="H395" s="64" t="n">
        <f aca="false">H396</f>
        <v>0</v>
      </c>
      <c r="I395" s="81" t="n">
        <f aca="false">I396</f>
        <v>0</v>
      </c>
      <c r="J395" s="81" t="n">
        <f aca="false">J396</f>
        <v>0</v>
      </c>
      <c r="K395" s="148" t="n">
        <f aca="false">K396</f>
        <v>0</v>
      </c>
      <c r="L395" s="58"/>
    </row>
    <row r="396" customFormat="false" ht="30" hidden="true" customHeight="true" outlineLevel="0" collapsed="false">
      <c r="A396" s="59" t="n">
        <f aca="false">A395+1</f>
        <v>198</v>
      </c>
      <c r="B396" s="143" t="n">
        <f aca="false">B395+1</f>
        <v>5275</v>
      </c>
      <c r="C396" s="69" t="n">
        <v>4431</v>
      </c>
      <c r="D396" s="70" t="s">
        <v>460</v>
      </c>
      <c r="E396" s="145" t="n">
        <f aca="false">SUM(F396:K396)</f>
        <v>0</v>
      </c>
      <c r="F396" s="71"/>
      <c r="G396" s="71"/>
      <c r="H396" s="71"/>
      <c r="I396" s="82"/>
      <c r="J396" s="82"/>
      <c r="K396" s="168"/>
      <c r="L396" s="73"/>
    </row>
    <row r="397" customFormat="false" ht="30" hidden="false" customHeight="true" outlineLevel="0" collapsed="false">
      <c r="A397" s="59" t="n">
        <f aca="false">A396+1</f>
        <v>199</v>
      </c>
      <c r="B397" s="141" t="n">
        <f aca="false">B396+1</f>
        <v>5276</v>
      </c>
      <c r="C397" s="61" t="n">
        <v>4440</v>
      </c>
      <c r="D397" s="142" t="s">
        <v>461</v>
      </c>
      <c r="E397" s="63" t="n">
        <f aca="false">SUM(F397:K397)</f>
        <v>450</v>
      </c>
      <c r="F397" s="64" t="n">
        <f aca="false">SUM(F398:F400)</f>
        <v>0</v>
      </c>
      <c r="G397" s="64" t="n">
        <f aca="false">SUM(G398:G400)</f>
        <v>0</v>
      </c>
      <c r="H397" s="64" t="n">
        <f aca="false">SUM(H398:H400)</f>
        <v>0</v>
      </c>
      <c r="I397" s="81" t="n">
        <f aca="false">SUM(I398:I400)</f>
        <v>0</v>
      </c>
      <c r="J397" s="81" t="n">
        <f aca="false">SUM(J398:J400)</f>
        <v>0</v>
      </c>
      <c r="K397" s="148" t="n">
        <f aca="false">SUM(K398:K400)</f>
        <v>450</v>
      </c>
      <c r="L397" s="58"/>
    </row>
    <row r="398" customFormat="false" ht="30" hidden="false" customHeight="true" outlineLevel="0" collapsed="false">
      <c r="A398" s="198" t="n">
        <f aca="false">A397+1</f>
        <v>200</v>
      </c>
      <c r="B398" s="162" t="n">
        <f aca="false">B397+1</f>
        <v>5277</v>
      </c>
      <c r="C398" s="87" t="n">
        <v>4441</v>
      </c>
      <c r="D398" s="88" t="s">
        <v>462</v>
      </c>
      <c r="E398" s="165" t="n">
        <f aca="false">SUM(F398:K398)</f>
        <v>200</v>
      </c>
      <c r="F398" s="89"/>
      <c r="G398" s="89"/>
      <c r="H398" s="89"/>
      <c r="I398" s="90"/>
      <c r="J398" s="90"/>
      <c r="K398" s="166" t="n">
        <v>200</v>
      </c>
      <c r="L398" s="92"/>
    </row>
    <row r="399" customFormat="false" ht="30" hidden="false" customHeight="true" outlineLevel="0" collapsed="false">
      <c r="A399" s="198" t="n">
        <f aca="false">A398+1</f>
        <v>201</v>
      </c>
      <c r="B399" s="162" t="n">
        <f aca="false">B398+1</f>
        <v>5278</v>
      </c>
      <c r="C399" s="87" t="n">
        <v>4442</v>
      </c>
      <c r="D399" s="88" t="s">
        <v>463</v>
      </c>
      <c r="E399" s="165" t="n">
        <f aca="false">SUM(F399:K399)</f>
        <v>250</v>
      </c>
      <c r="F399" s="89"/>
      <c r="G399" s="89"/>
      <c r="H399" s="89"/>
      <c r="I399" s="90"/>
      <c r="J399" s="90"/>
      <c r="K399" s="166" t="n">
        <v>250</v>
      </c>
      <c r="L399" s="92"/>
    </row>
    <row r="400" customFormat="false" ht="30" hidden="true" customHeight="true" outlineLevel="0" collapsed="false">
      <c r="A400" s="59" t="n">
        <f aca="false">A399+1</f>
        <v>202</v>
      </c>
      <c r="B400" s="162" t="n">
        <f aca="false">B399+1</f>
        <v>5279</v>
      </c>
      <c r="C400" s="305" t="n">
        <v>4443</v>
      </c>
      <c r="D400" s="88" t="s">
        <v>464</v>
      </c>
      <c r="E400" s="165" t="n">
        <f aca="false">SUM(F400:K400)</f>
        <v>0</v>
      </c>
      <c r="F400" s="89"/>
      <c r="G400" s="89"/>
      <c r="H400" s="89"/>
      <c r="I400" s="90"/>
      <c r="J400" s="90"/>
      <c r="K400" s="166"/>
      <c r="L400" s="92"/>
    </row>
    <row r="401" customFormat="false" ht="30" hidden="true" customHeight="true" outlineLevel="0" collapsed="false">
      <c r="A401" s="59" t="n">
        <f aca="false">A400+1</f>
        <v>203</v>
      </c>
      <c r="B401" s="141" t="n">
        <f aca="false">B400+1</f>
        <v>5280</v>
      </c>
      <c r="C401" s="61" t="n">
        <v>4500</v>
      </c>
      <c r="D401" s="62" t="s">
        <v>465</v>
      </c>
      <c r="E401" s="63" t="n">
        <f aca="false">SUM(F401:K401)</f>
        <v>0</v>
      </c>
      <c r="F401" s="64" t="n">
        <f aca="false">F402+F405+F408+F411</f>
        <v>0</v>
      </c>
      <c r="G401" s="64" t="n">
        <f aca="false">G402+G405+G408+G411</f>
        <v>0</v>
      </c>
      <c r="H401" s="64" t="n">
        <f aca="false">H402+H405+H408+H411</f>
        <v>0</v>
      </c>
      <c r="I401" s="81" t="n">
        <f aca="false">I402+I405+I408+I411</f>
        <v>0</v>
      </c>
      <c r="J401" s="81" t="n">
        <f aca="false">J402+J405+J408+J411</f>
        <v>0</v>
      </c>
      <c r="K401" s="148" t="n">
        <f aca="false">K402+K405+K408+K411</f>
        <v>0</v>
      </c>
      <c r="L401" s="58"/>
    </row>
    <row r="402" customFormat="false" ht="30" hidden="true" customHeight="true" outlineLevel="0" collapsed="false">
      <c r="A402" s="59" t="n">
        <f aca="false">A401+1</f>
        <v>204</v>
      </c>
      <c r="B402" s="141" t="n">
        <f aca="false">B401+1</f>
        <v>5281</v>
      </c>
      <c r="C402" s="61" t="n">
        <v>4510</v>
      </c>
      <c r="D402" s="62" t="s">
        <v>466</v>
      </c>
      <c r="E402" s="63" t="n">
        <f aca="false">SUM(F402:K402)</f>
        <v>0</v>
      </c>
      <c r="F402" s="64" t="n">
        <f aca="false">F403+F404</f>
        <v>0</v>
      </c>
      <c r="G402" s="64" t="n">
        <f aca="false">G403+G404</f>
        <v>0</v>
      </c>
      <c r="H402" s="64" t="n">
        <f aca="false">H403+H404</f>
        <v>0</v>
      </c>
      <c r="I402" s="81" t="n">
        <f aca="false">I403+I404</f>
        <v>0</v>
      </c>
      <c r="J402" s="81" t="n">
        <f aca="false">J403+J404</f>
        <v>0</v>
      </c>
      <c r="K402" s="148" t="n">
        <f aca="false">K403+K404</f>
        <v>0</v>
      </c>
      <c r="L402" s="58"/>
    </row>
    <row r="403" customFormat="false" ht="30" hidden="true" customHeight="true" outlineLevel="0" collapsed="false">
      <c r="A403" s="59" t="n">
        <f aca="false">A402+1</f>
        <v>205</v>
      </c>
      <c r="B403" s="143" t="n">
        <f aca="false">B402+1</f>
        <v>5282</v>
      </c>
      <c r="C403" s="69" t="n">
        <v>4511</v>
      </c>
      <c r="D403" s="70" t="s">
        <v>467</v>
      </c>
      <c r="E403" s="145" t="n">
        <f aca="false">SUM(F403:K403)</f>
        <v>0</v>
      </c>
      <c r="F403" s="71"/>
      <c r="G403" s="71"/>
      <c r="H403" s="71"/>
      <c r="I403" s="82"/>
      <c r="J403" s="82"/>
      <c r="K403" s="168"/>
      <c r="L403" s="73"/>
    </row>
    <row r="404" customFormat="false" ht="30" hidden="true" customHeight="true" outlineLevel="0" collapsed="false">
      <c r="A404" s="59" t="n">
        <f aca="false">A403+1</f>
        <v>206</v>
      </c>
      <c r="B404" s="143" t="n">
        <f aca="false">B403+1</f>
        <v>5283</v>
      </c>
      <c r="C404" s="69" t="n">
        <v>4512</v>
      </c>
      <c r="D404" s="70" t="s">
        <v>468</v>
      </c>
      <c r="E404" s="145" t="n">
        <f aca="false">SUM(F404:K404)</f>
        <v>0</v>
      </c>
      <c r="F404" s="71"/>
      <c r="G404" s="71"/>
      <c r="H404" s="71"/>
      <c r="I404" s="82"/>
      <c r="J404" s="82"/>
      <c r="K404" s="168"/>
      <c r="L404" s="73"/>
    </row>
    <row r="405" customFormat="false" ht="30" hidden="true" customHeight="true" outlineLevel="0" collapsed="false">
      <c r="A405" s="59" t="n">
        <f aca="false">A404+1</f>
        <v>207</v>
      </c>
      <c r="B405" s="141" t="n">
        <f aca="false">B404+1</f>
        <v>5284</v>
      </c>
      <c r="C405" s="61" t="n">
        <v>4520</v>
      </c>
      <c r="D405" s="62" t="s">
        <v>469</v>
      </c>
      <c r="E405" s="63" t="n">
        <f aca="false">SUM(F405:K405)</f>
        <v>0</v>
      </c>
      <c r="F405" s="64" t="n">
        <f aca="false">F406+F407</f>
        <v>0</v>
      </c>
      <c r="G405" s="64" t="n">
        <f aca="false">G406+G407</f>
        <v>0</v>
      </c>
      <c r="H405" s="64" t="n">
        <f aca="false">H406+H407</f>
        <v>0</v>
      </c>
      <c r="I405" s="81" t="n">
        <f aca="false">I406+I407</f>
        <v>0</v>
      </c>
      <c r="J405" s="81" t="n">
        <f aca="false">J406+J407</f>
        <v>0</v>
      </c>
      <c r="K405" s="148" t="n">
        <f aca="false">K406+K407</f>
        <v>0</v>
      </c>
      <c r="L405" s="58"/>
    </row>
    <row r="406" customFormat="false" ht="30" hidden="true" customHeight="true" outlineLevel="0" collapsed="false">
      <c r="A406" s="59" t="n">
        <f aca="false">A405+1</f>
        <v>208</v>
      </c>
      <c r="B406" s="143" t="n">
        <f aca="false">B405+1</f>
        <v>5285</v>
      </c>
      <c r="C406" s="69" t="n">
        <v>4521</v>
      </c>
      <c r="D406" s="70" t="s">
        <v>470</v>
      </c>
      <c r="E406" s="145" t="n">
        <f aca="false">SUM(F406:K406)</f>
        <v>0</v>
      </c>
      <c r="F406" s="71"/>
      <c r="G406" s="71"/>
      <c r="H406" s="71"/>
      <c r="I406" s="82"/>
      <c r="J406" s="82"/>
      <c r="K406" s="168"/>
      <c r="L406" s="73"/>
    </row>
    <row r="407" customFormat="false" ht="30" hidden="true" customHeight="true" outlineLevel="0" collapsed="false">
      <c r="A407" s="59" t="n">
        <f aca="false">A406+1</f>
        <v>209</v>
      </c>
      <c r="B407" s="143" t="n">
        <f aca="false">B406+1</f>
        <v>5286</v>
      </c>
      <c r="C407" s="69" t="n">
        <v>4522</v>
      </c>
      <c r="D407" s="70" t="s">
        <v>471</v>
      </c>
      <c r="E407" s="145" t="n">
        <f aca="false">SUM(F407:K407)</f>
        <v>0</v>
      </c>
      <c r="F407" s="71"/>
      <c r="G407" s="71"/>
      <c r="H407" s="71"/>
      <c r="I407" s="82"/>
      <c r="J407" s="82"/>
      <c r="K407" s="168"/>
      <c r="L407" s="73"/>
    </row>
    <row r="408" customFormat="false" ht="30" hidden="true" customHeight="true" outlineLevel="0" collapsed="false">
      <c r="A408" s="59" t="n">
        <f aca="false">A407+1</f>
        <v>210</v>
      </c>
      <c r="B408" s="141" t="n">
        <f aca="false">B407+1</f>
        <v>5287</v>
      </c>
      <c r="C408" s="61" t="n">
        <v>4530</v>
      </c>
      <c r="D408" s="62" t="s">
        <v>472</v>
      </c>
      <c r="E408" s="63" t="n">
        <f aca="false">SUM(F408:K408)</f>
        <v>0</v>
      </c>
      <c r="F408" s="64" t="n">
        <f aca="false">F409+F410</f>
        <v>0</v>
      </c>
      <c r="G408" s="64" t="n">
        <f aca="false">G409+G410</f>
        <v>0</v>
      </c>
      <c r="H408" s="64" t="n">
        <f aca="false">H409+H410</f>
        <v>0</v>
      </c>
      <c r="I408" s="81" t="n">
        <f aca="false">I409+I410</f>
        <v>0</v>
      </c>
      <c r="J408" s="81" t="n">
        <f aca="false">J409+J410</f>
        <v>0</v>
      </c>
      <c r="K408" s="148" t="n">
        <f aca="false">K409+K410</f>
        <v>0</v>
      </c>
      <c r="L408" s="58"/>
    </row>
    <row r="409" customFormat="false" ht="30" hidden="true" customHeight="true" outlineLevel="0" collapsed="false">
      <c r="A409" s="59" t="n">
        <f aca="false">A408+1</f>
        <v>211</v>
      </c>
      <c r="B409" s="143" t="n">
        <f aca="false">B408+1</f>
        <v>5288</v>
      </c>
      <c r="C409" s="69" t="n">
        <v>4531</v>
      </c>
      <c r="D409" s="70" t="s">
        <v>473</v>
      </c>
      <c r="E409" s="145" t="n">
        <f aca="false">SUM(F409:K409)</f>
        <v>0</v>
      </c>
      <c r="F409" s="71"/>
      <c r="G409" s="71"/>
      <c r="H409" s="71"/>
      <c r="I409" s="82"/>
      <c r="J409" s="82"/>
      <c r="K409" s="168"/>
      <c r="L409" s="73"/>
    </row>
    <row r="410" customFormat="false" ht="30" hidden="true" customHeight="true" outlineLevel="0" collapsed="false">
      <c r="A410" s="59" t="n">
        <f aca="false">A409+1</f>
        <v>212</v>
      </c>
      <c r="B410" s="143" t="n">
        <f aca="false">B409+1</f>
        <v>5289</v>
      </c>
      <c r="C410" s="69" t="n">
        <v>4532</v>
      </c>
      <c r="D410" s="70" t="s">
        <v>474</v>
      </c>
      <c r="E410" s="145" t="n">
        <f aca="false">SUM(F410:K410)</f>
        <v>0</v>
      </c>
      <c r="F410" s="71"/>
      <c r="G410" s="71"/>
      <c r="H410" s="71"/>
      <c r="I410" s="82"/>
      <c r="J410" s="82"/>
      <c r="K410" s="168"/>
      <c r="L410" s="73"/>
    </row>
    <row r="411" customFormat="false" ht="30" hidden="true" customHeight="true" outlineLevel="0" collapsed="false">
      <c r="A411" s="59" t="n">
        <f aca="false">A410+1</f>
        <v>213</v>
      </c>
      <c r="B411" s="141" t="n">
        <f aca="false">B410+1</f>
        <v>5290</v>
      </c>
      <c r="C411" s="61" t="n">
        <v>4540</v>
      </c>
      <c r="D411" s="62" t="s">
        <v>475</v>
      </c>
      <c r="E411" s="63" t="n">
        <f aca="false">SUM(F411:K411)</f>
        <v>0</v>
      </c>
      <c r="F411" s="64" t="n">
        <f aca="false">F412+F413</f>
        <v>0</v>
      </c>
      <c r="G411" s="64" t="n">
        <f aca="false">G412+G413</f>
        <v>0</v>
      </c>
      <c r="H411" s="64" t="n">
        <f aca="false">H412+H413</f>
        <v>0</v>
      </c>
      <c r="I411" s="81" t="n">
        <f aca="false">I412+I413</f>
        <v>0</v>
      </c>
      <c r="J411" s="81" t="n">
        <f aca="false">J412+J413</f>
        <v>0</v>
      </c>
      <c r="K411" s="148" t="n">
        <f aca="false">K412+K413</f>
        <v>0</v>
      </c>
      <c r="L411" s="58"/>
    </row>
    <row r="412" customFormat="false" ht="30" hidden="true" customHeight="true" outlineLevel="0" collapsed="false">
      <c r="A412" s="59" t="n">
        <f aca="false">A411+1</f>
        <v>214</v>
      </c>
      <c r="B412" s="143" t="n">
        <f aca="false">B411+1</f>
        <v>5291</v>
      </c>
      <c r="C412" s="69" t="n">
        <v>4541</v>
      </c>
      <c r="D412" s="70" t="s">
        <v>476</v>
      </c>
      <c r="E412" s="145" t="n">
        <f aca="false">SUM(F412:K412)</f>
        <v>0</v>
      </c>
      <c r="F412" s="71"/>
      <c r="G412" s="71"/>
      <c r="H412" s="71"/>
      <c r="I412" s="82"/>
      <c r="J412" s="82"/>
      <c r="K412" s="168"/>
      <c r="L412" s="73"/>
    </row>
    <row r="413" customFormat="false" ht="30" hidden="true" customHeight="true" outlineLevel="0" collapsed="false">
      <c r="A413" s="59" t="n">
        <f aca="false">A412+1</f>
        <v>215</v>
      </c>
      <c r="B413" s="143" t="n">
        <f aca="false">B412+1</f>
        <v>5292</v>
      </c>
      <c r="C413" s="69" t="n">
        <v>4542</v>
      </c>
      <c r="D413" s="70" t="s">
        <v>477</v>
      </c>
      <c r="E413" s="145" t="n">
        <f aca="false">SUM(F413:K413)</f>
        <v>0</v>
      </c>
      <c r="F413" s="71"/>
      <c r="G413" s="71"/>
      <c r="H413" s="71"/>
      <c r="I413" s="82"/>
      <c r="J413" s="82"/>
      <c r="K413" s="168"/>
      <c r="L413" s="73"/>
    </row>
    <row r="414" customFormat="false" ht="30" hidden="false" customHeight="true" outlineLevel="0" collapsed="false">
      <c r="A414" s="59" t="n">
        <f aca="false">A413+1</f>
        <v>216</v>
      </c>
      <c r="B414" s="141" t="n">
        <f aca="false">B413+1</f>
        <v>5293</v>
      </c>
      <c r="C414" s="61" t="n">
        <v>4600</v>
      </c>
      <c r="D414" s="142" t="s">
        <v>478</v>
      </c>
      <c r="E414" s="63" t="n">
        <f aca="false">SUM(F414:K414)</f>
        <v>3700</v>
      </c>
      <c r="F414" s="64" t="n">
        <f aca="false">F415+F418+F421+F424+F427</f>
        <v>0</v>
      </c>
      <c r="G414" s="64" t="n">
        <f aca="false">G415+G418+G421+G424+G427</f>
        <v>0</v>
      </c>
      <c r="H414" s="64" t="n">
        <f aca="false">H415+H418+H421+H424+H427</f>
        <v>0</v>
      </c>
      <c r="I414" s="81" t="n">
        <f aca="false">I415+I418+I421+I424+I427</f>
        <v>3000</v>
      </c>
      <c r="J414" s="81" t="n">
        <f aca="false">J415+J418+J421+J424+J427</f>
        <v>0</v>
      </c>
      <c r="K414" s="148" t="n">
        <f aca="false">K415+K418+K421+K424+K427</f>
        <v>700</v>
      </c>
      <c r="L414" s="58"/>
    </row>
    <row r="415" customFormat="false" ht="30" hidden="true" customHeight="true" outlineLevel="0" collapsed="false">
      <c r="A415" s="59" t="n">
        <f aca="false">A414+1</f>
        <v>217</v>
      </c>
      <c r="B415" s="141" t="n">
        <f aca="false">B414+1</f>
        <v>5294</v>
      </c>
      <c r="C415" s="61" t="n">
        <v>4610</v>
      </c>
      <c r="D415" s="142" t="s">
        <v>479</v>
      </c>
      <c r="E415" s="63" t="n">
        <f aca="false">SUM(F415:K415)</f>
        <v>0</v>
      </c>
      <c r="F415" s="64" t="n">
        <f aca="false">F416+F417</f>
        <v>0</v>
      </c>
      <c r="G415" s="64" t="n">
        <f aca="false">G416+G417</f>
        <v>0</v>
      </c>
      <c r="H415" s="64" t="n">
        <f aca="false">H416+H417</f>
        <v>0</v>
      </c>
      <c r="I415" s="81" t="n">
        <f aca="false">I416+I417</f>
        <v>0</v>
      </c>
      <c r="J415" s="81" t="n">
        <f aca="false">J416+J417</f>
        <v>0</v>
      </c>
      <c r="K415" s="148" t="n">
        <f aca="false">K416+K417</f>
        <v>0</v>
      </c>
      <c r="L415" s="58"/>
    </row>
    <row r="416" customFormat="false" ht="30" hidden="true" customHeight="true" outlineLevel="0" collapsed="false">
      <c r="A416" s="59" t="n">
        <f aca="false">A415+1</f>
        <v>218</v>
      </c>
      <c r="B416" s="143" t="n">
        <f aca="false">B415+1</f>
        <v>5295</v>
      </c>
      <c r="C416" s="69" t="n">
        <v>4611</v>
      </c>
      <c r="D416" s="306" t="s">
        <v>480</v>
      </c>
      <c r="E416" s="145" t="n">
        <f aca="false">SUM(F416:K416)</f>
        <v>0</v>
      </c>
      <c r="F416" s="71"/>
      <c r="G416" s="71"/>
      <c r="H416" s="71"/>
      <c r="I416" s="82"/>
      <c r="J416" s="82"/>
      <c r="K416" s="168"/>
      <c r="L416" s="73"/>
    </row>
    <row r="417" customFormat="false" ht="30" hidden="true" customHeight="true" outlineLevel="0" collapsed="false">
      <c r="A417" s="59" t="n">
        <f aca="false">A416+1</f>
        <v>219</v>
      </c>
      <c r="B417" s="143" t="n">
        <f aca="false">B416+1</f>
        <v>5296</v>
      </c>
      <c r="C417" s="69" t="n">
        <v>4612</v>
      </c>
      <c r="D417" s="306" t="s">
        <v>481</v>
      </c>
      <c r="E417" s="145" t="n">
        <f aca="false">SUM(F417:K417)</f>
        <v>0</v>
      </c>
      <c r="F417" s="71"/>
      <c r="G417" s="71"/>
      <c r="H417" s="71"/>
      <c r="I417" s="82"/>
      <c r="J417" s="82"/>
      <c r="K417" s="168"/>
      <c r="L417" s="73"/>
    </row>
    <row r="418" customFormat="false" ht="30" hidden="true" customHeight="true" outlineLevel="0" collapsed="false">
      <c r="A418" s="59" t="n">
        <f aca="false">A417+1</f>
        <v>220</v>
      </c>
      <c r="B418" s="141" t="n">
        <f aca="false">B417+1</f>
        <v>5297</v>
      </c>
      <c r="C418" s="61" t="n">
        <v>4620</v>
      </c>
      <c r="D418" s="142" t="s">
        <v>482</v>
      </c>
      <c r="E418" s="63" t="n">
        <f aca="false">SUM(F418:K418)</f>
        <v>0</v>
      </c>
      <c r="F418" s="64" t="n">
        <f aca="false">F419+F420</f>
        <v>0</v>
      </c>
      <c r="G418" s="64" t="n">
        <f aca="false">G419+G420</f>
        <v>0</v>
      </c>
      <c r="H418" s="64" t="n">
        <f aca="false">H419+H420</f>
        <v>0</v>
      </c>
      <c r="I418" s="81" t="n">
        <f aca="false">I419+I420</f>
        <v>0</v>
      </c>
      <c r="J418" s="81" t="n">
        <f aca="false">J419+J420</f>
        <v>0</v>
      </c>
      <c r="K418" s="148" t="n">
        <f aca="false">K419+K420</f>
        <v>0</v>
      </c>
      <c r="L418" s="58"/>
    </row>
    <row r="419" customFormat="false" ht="30" hidden="true" customHeight="true" outlineLevel="0" collapsed="false">
      <c r="A419" s="59" t="n">
        <f aca="false">A418+1</f>
        <v>221</v>
      </c>
      <c r="B419" s="143" t="n">
        <f aca="false">B418+1</f>
        <v>5298</v>
      </c>
      <c r="C419" s="69" t="n">
        <v>4621</v>
      </c>
      <c r="D419" s="306" t="s">
        <v>483</v>
      </c>
      <c r="E419" s="145" t="n">
        <f aca="false">SUM(F419:K419)</f>
        <v>0</v>
      </c>
      <c r="F419" s="71"/>
      <c r="G419" s="71"/>
      <c r="H419" s="71"/>
      <c r="I419" s="82"/>
      <c r="J419" s="82"/>
      <c r="K419" s="168"/>
      <c r="L419" s="73"/>
    </row>
    <row r="420" customFormat="false" ht="30" hidden="true" customHeight="true" outlineLevel="0" collapsed="false">
      <c r="A420" s="59" t="n">
        <f aca="false">A419+1</f>
        <v>222</v>
      </c>
      <c r="B420" s="143" t="n">
        <f aca="false">B419+1</f>
        <v>5299</v>
      </c>
      <c r="C420" s="69" t="n">
        <v>4622</v>
      </c>
      <c r="D420" s="306" t="s">
        <v>484</v>
      </c>
      <c r="E420" s="145" t="n">
        <f aca="false">SUM(F420:K420)</f>
        <v>0</v>
      </c>
      <c r="F420" s="71"/>
      <c r="G420" s="71"/>
      <c r="H420" s="71"/>
      <c r="I420" s="82"/>
      <c r="J420" s="82"/>
      <c r="K420" s="168"/>
      <c r="L420" s="73"/>
    </row>
    <row r="421" customFormat="false" ht="30" hidden="true" customHeight="true" outlineLevel="0" collapsed="false">
      <c r="A421" s="59" t="n">
        <f aca="false">A420+1</f>
        <v>223</v>
      </c>
      <c r="B421" s="141" t="n">
        <f aca="false">B420+1</f>
        <v>5300</v>
      </c>
      <c r="C421" s="61" t="n">
        <v>4630</v>
      </c>
      <c r="D421" s="142" t="s">
        <v>485</v>
      </c>
      <c r="E421" s="63" t="n">
        <f aca="false">SUM(F421:K421)</f>
        <v>0</v>
      </c>
      <c r="F421" s="64" t="n">
        <f aca="false">F422+F423</f>
        <v>0</v>
      </c>
      <c r="G421" s="64" t="n">
        <f aca="false">G422+G423</f>
        <v>0</v>
      </c>
      <c r="H421" s="64" t="n">
        <f aca="false">H422+H423</f>
        <v>0</v>
      </c>
      <c r="I421" s="81" t="n">
        <f aca="false">I422+I423</f>
        <v>0</v>
      </c>
      <c r="J421" s="81" t="n">
        <f aca="false">J422+J423</f>
        <v>0</v>
      </c>
      <c r="K421" s="148" t="n">
        <f aca="false">K422+K423</f>
        <v>0</v>
      </c>
      <c r="L421" s="58"/>
    </row>
    <row r="422" customFormat="false" ht="30" hidden="true" customHeight="true" outlineLevel="0" collapsed="false">
      <c r="A422" s="59" t="n">
        <f aca="false">A421+1</f>
        <v>224</v>
      </c>
      <c r="B422" s="143" t="n">
        <f aca="false">B421+1</f>
        <v>5301</v>
      </c>
      <c r="C422" s="69" t="n">
        <v>4631</v>
      </c>
      <c r="D422" s="306" t="s">
        <v>486</v>
      </c>
      <c r="E422" s="145" t="n">
        <f aca="false">SUM(F422:K422)</f>
        <v>0</v>
      </c>
      <c r="F422" s="71"/>
      <c r="G422" s="71"/>
      <c r="H422" s="71"/>
      <c r="I422" s="82"/>
      <c r="J422" s="82"/>
      <c r="K422" s="168"/>
      <c r="L422" s="73"/>
    </row>
    <row r="423" customFormat="false" ht="30" hidden="true" customHeight="true" outlineLevel="0" collapsed="false">
      <c r="A423" s="59" t="n">
        <f aca="false">A422+1</f>
        <v>225</v>
      </c>
      <c r="B423" s="143" t="n">
        <f aca="false">B422+1</f>
        <v>5302</v>
      </c>
      <c r="C423" s="69" t="n">
        <v>4632</v>
      </c>
      <c r="D423" s="306" t="s">
        <v>487</v>
      </c>
      <c r="E423" s="145" t="n">
        <f aca="false">SUM(F423:K423)</f>
        <v>0</v>
      </c>
      <c r="F423" s="71"/>
      <c r="G423" s="71"/>
      <c r="H423" s="71"/>
      <c r="I423" s="82"/>
      <c r="J423" s="82"/>
      <c r="K423" s="168"/>
      <c r="L423" s="73"/>
    </row>
    <row r="424" customFormat="false" ht="30" hidden="true" customHeight="true" outlineLevel="0" collapsed="false">
      <c r="A424" s="59" t="n">
        <f aca="false">A423+1</f>
        <v>226</v>
      </c>
      <c r="B424" s="141" t="n">
        <f aca="false">B423+1</f>
        <v>5303</v>
      </c>
      <c r="C424" s="61" t="n">
        <v>4640</v>
      </c>
      <c r="D424" s="142" t="s">
        <v>488</v>
      </c>
      <c r="E424" s="63" t="n">
        <f aca="false">SUM(F424:K424)</f>
        <v>0</v>
      </c>
      <c r="F424" s="64" t="n">
        <f aca="false">F425+F426</f>
        <v>0</v>
      </c>
      <c r="G424" s="64" t="n">
        <f aca="false">G425+G426</f>
        <v>0</v>
      </c>
      <c r="H424" s="64" t="n">
        <f aca="false">H425+H426</f>
        <v>0</v>
      </c>
      <c r="I424" s="81" t="n">
        <f aca="false">I425+I426</f>
        <v>0</v>
      </c>
      <c r="J424" s="81" t="n">
        <f aca="false">J425+J426</f>
        <v>0</v>
      </c>
      <c r="K424" s="148" t="n">
        <f aca="false">K425+K426</f>
        <v>0</v>
      </c>
      <c r="L424" s="58"/>
    </row>
    <row r="425" customFormat="false" ht="30" hidden="true" customHeight="true" outlineLevel="0" collapsed="false">
      <c r="A425" s="59" t="n">
        <f aca="false">A424+1</f>
        <v>227</v>
      </c>
      <c r="B425" s="143" t="n">
        <f aca="false">B424+1</f>
        <v>5304</v>
      </c>
      <c r="C425" s="69" t="n">
        <v>4641</v>
      </c>
      <c r="D425" s="306" t="s">
        <v>489</v>
      </c>
      <c r="E425" s="145" t="n">
        <f aca="false">SUM(F425:K425)</f>
        <v>0</v>
      </c>
      <c r="F425" s="71"/>
      <c r="G425" s="71"/>
      <c r="H425" s="71"/>
      <c r="I425" s="82"/>
      <c r="J425" s="82"/>
      <c r="K425" s="168"/>
      <c r="L425" s="73"/>
    </row>
    <row r="426" customFormat="false" ht="30" hidden="true" customHeight="true" outlineLevel="0" collapsed="false">
      <c r="A426" s="59" t="n">
        <f aca="false">A425+1</f>
        <v>228</v>
      </c>
      <c r="B426" s="143" t="n">
        <f aca="false">B425+1</f>
        <v>5305</v>
      </c>
      <c r="C426" s="69" t="n">
        <v>4642</v>
      </c>
      <c r="D426" s="306" t="s">
        <v>490</v>
      </c>
      <c r="E426" s="145" t="n">
        <f aca="false">SUM(F426:K426)</f>
        <v>0</v>
      </c>
      <c r="F426" s="71"/>
      <c r="G426" s="307"/>
      <c r="H426" s="71"/>
      <c r="I426" s="82"/>
      <c r="J426" s="82"/>
      <c r="K426" s="168"/>
      <c r="L426" s="73"/>
    </row>
    <row r="427" customFormat="false" ht="30" hidden="false" customHeight="true" outlineLevel="0" collapsed="false">
      <c r="A427" s="59" t="n">
        <f aca="false">A426+1</f>
        <v>229</v>
      </c>
      <c r="B427" s="141" t="n">
        <f aca="false">B426+1</f>
        <v>5306</v>
      </c>
      <c r="C427" s="61" t="n">
        <v>4650</v>
      </c>
      <c r="D427" s="142" t="s">
        <v>491</v>
      </c>
      <c r="E427" s="63" t="n">
        <f aca="false">SUM(F427:K427)</f>
        <v>3700</v>
      </c>
      <c r="F427" s="64" t="n">
        <f aca="false">F428+F429</f>
        <v>0</v>
      </c>
      <c r="G427" s="64" t="n">
        <f aca="false">G428+G429</f>
        <v>0</v>
      </c>
      <c r="H427" s="64" t="n">
        <f aca="false">H428+H429</f>
        <v>0</v>
      </c>
      <c r="I427" s="81" t="n">
        <f aca="false">I428+I429</f>
        <v>3000</v>
      </c>
      <c r="J427" s="81" t="n">
        <f aca="false">J428+J429</f>
        <v>0</v>
      </c>
      <c r="K427" s="148" t="n">
        <f aca="false">K428+K429</f>
        <v>700</v>
      </c>
      <c r="L427" s="58"/>
    </row>
    <row r="428" customFormat="false" ht="30" hidden="false" customHeight="true" outlineLevel="0" collapsed="false">
      <c r="A428" s="198" t="n">
        <f aca="false">A427+1</f>
        <v>230</v>
      </c>
      <c r="B428" s="162" t="n">
        <f aca="false">B427+1</f>
        <v>5307</v>
      </c>
      <c r="C428" s="87" t="n">
        <v>4651</v>
      </c>
      <c r="D428" s="88" t="s">
        <v>492</v>
      </c>
      <c r="E428" s="165" t="n">
        <f aca="false">SUM(F428:K428)</f>
        <v>3700</v>
      </c>
      <c r="F428" s="89"/>
      <c r="G428" s="89"/>
      <c r="H428" s="89"/>
      <c r="I428" s="90" t="n">
        <v>3000</v>
      </c>
      <c r="J428" s="90"/>
      <c r="K428" s="166" t="n">
        <f aca="false">450+250</f>
        <v>700</v>
      </c>
      <c r="L428" s="92"/>
    </row>
    <row r="429" customFormat="false" ht="30" hidden="true" customHeight="true" outlineLevel="0" collapsed="false">
      <c r="A429" s="59" t="n">
        <f aca="false">A428+1</f>
        <v>231</v>
      </c>
      <c r="B429" s="143" t="n">
        <f aca="false">B428+1</f>
        <v>5308</v>
      </c>
      <c r="C429" s="69" t="n">
        <v>4652</v>
      </c>
      <c r="D429" s="70" t="s">
        <v>493</v>
      </c>
      <c r="E429" s="145" t="n">
        <f aca="false">SUM(F429:K429)</f>
        <v>0</v>
      </c>
      <c r="F429" s="71"/>
      <c r="G429" s="71"/>
      <c r="H429" s="71"/>
      <c r="I429" s="82"/>
      <c r="J429" s="82"/>
      <c r="K429" s="168"/>
      <c r="L429" s="73"/>
    </row>
    <row r="430" customFormat="false" ht="30" hidden="true" customHeight="true" outlineLevel="0" collapsed="false">
      <c r="A430" s="59" t="n">
        <f aca="false">A429+1</f>
        <v>232</v>
      </c>
      <c r="B430" s="141" t="n">
        <f aca="false">B429+1</f>
        <v>5309</v>
      </c>
      <c r="C430" s="61" t="n">
        <v>4700</v>
      </c>
      <c r="D430" s="62" t="s">
        <v>494</v>
      </c>
      <c r="E430" s="63" t="n">
        <f aca="false">SUM(F430:K430)</f>
        <v>0</v>
      </c>
      <c r="F430" s="64" t="n">
        <f aca="false">F431+F435</f>
        <v>0</v>
      </c>
      <c r="G430" s="64" t="n">
        <f aca="false">G431+G435</f>
        <v>0</v>
      </c>
      <c r="H430" s="64" t="n">
        <f aca="false">H431+H435</f>
        <v>0</v>
      </c>
      <c r="I430" s="81" t="n">
        <f aca="false">I431+I435</f>
        <v>0</v>
      </c>
      <c r="J430" s="81" t="n">
        <f aca="false">J431+J435</f>
        <v>0</v>
      </c>
      <c r="K430" s="148" t="n">
        <f aca="false">K431+K435</f>
        <v>0</v>
      </c>
      <c r="L430" s="58"/>
    </row>
    <row r="431" customFormat="false" ht="30" hidden="true" customHeight="true" outlineLevel="0" collapsed="false">
      <c r="A431" s="59" t="n">
        <f aca="false">A430+1</f>
        <v>233</v>
      </c>
      <c r="B431" s="141" t="n">
        <f aca="false">B430+1</f>
        <v>5310</v>
      </c>
      <c r="C431" s="61" t="n">
        <v>4710</v>
      </c>
      <c r="D431" s="62" t="s">
        <v>495</v>
      </c>
      <c r="E431" s="63" t="n">
        <f aca="false">SUM(F431:K431)</f>
        <v>0</v>
      </c>
      <c r="F431" s="64" t="n">
        <f aca="false">SUM(F432:F434)</f>
        <v>0</v>
      </c>
      <c r="G431" s="64" t="n">
        <f aca="false">SUM(G432:G434)</f>
        <v>0</v>
      </c>
      <c r="H431" s="64" t="n">
        <f aca="false">SUM(H432:H434)</f>
        <v>0</v>
      </c>
      <c r="I431" s="81" t="n">
        <f aca="false">SUM(I432:I434)</f>
        <v>0</v>
      </c>
      <c r="J431" s="81" t="n">
        <f aca="false">SUM(J432:J434)</f>
        <v>0</v>
      </c>
      <c r="K431" s="148" t="n">
        <f aca="false">SUM(K432:K434)</f>
        <v>0</v>
      </c>
      <c r="L431" s="58"/>
    </row>
    <row r="432" customFormat="false" ht="30" hidden="true" customHeight="true" outlineLevel="0" collapsed="false">
      <c r="A432" s="59" t="n">
        <f aca="false">A431+1</f>
        <v>234</v>
      </c>
      <c r="B432" s="143" t="n">
        <f aca="false">B431+1</f>
        <v>5311</v>
      </c>
      <c r="C432" s="69" t="n">
        <v>4711</v>
      </c>
      <c r="D432" s="70" t="s">
        <v>496</v>
      </c>
      <c r="E432" s="145" t="n">
        <f aca="false">SUM(F432:K432)</f>
        <v>0</v>
      </c>
      <c r="F432" s="71"/>
      <c r="G432" s="71"/>
      <c r="H432" s="71"/>
      <c r="I432" s="82"/>
      <c r="J432" s="82"/>
      <c r="K432" s="168"/>
      <c r="L432" s="73"/>
    </row>
    <row r="433" customFormat="false" ht="30" hidden="true" customHeight="true" outlineLevel="0" collapsed="false">
      <c r="A433" s="59" t="n">
        <f aca="false">A432+1</f>
        <v>235</v>
      </c>
      <c r="B433" s="143" t="n">
        <f aca="false">B432+1</f>
        <v>5312</v>
      </c>
      <c r="C433" s="69" t="n">
        <v>4712</v>
      </c>
      <c r="D433" s="70" t="s">
        <v>497</v>
      </c>
      <c r="E433" s="145" t="n">
        <f aca="false">SUM(F433:K433)</f>
        <v>0</v>
      </c>
      <c r="F433" s="71"/>
      <c r="G433" s="71"/>
      <c r="H433" s="71"/>
      <c r="I433" s="82"/>
      <c r="J433" s="82"/>
      <c r="K433" s="168"/>
      <c r="L433" s="73"/>
    </row>
    <row r="434" customFormat="false" ht="30" hidden="true" customHeight="true" outlineLevel="0" collapsed="false">
      <c r="A434" s="59" t="n">
        <f aca="false">A433+1</f>
        <v>236</v>
      </c>
      <c r="B434" s="143" t="n">
        <f aca="false">B433+1</f>
        <v>5313</v>
      </c>
      <c r="C434" s="69" t="n">
        <v>4719</v>
      </c>
      <c r="D434" s="70" t="s">
        <v>498</v>
      </c>
      <c r="E434" s="145" t="n">
        <f aca="false">SUM(F434:K434)</f>
        <v>0</v>
      </c>
      <c r="F434" s="71"/>
      <c r="G434" s="71"/>
      <c r="H434" s="71"/>
      <c r="I434" s="82"/>
      <c r="J434" s="82"/>
      <c r="K434" s="168"/>
      <c r="L434" s="73"/>
    </row>
    <row r="435" customFormat="false" ht="30" hidden="true" customHeight="true" outlineLevel="0" collapsed="false">
      <c r="A435" s="59" t="n">
        <f aca="false">A434+1</f>
        <v>237</v>
      </c>
      <c r="B435" s="141" t="n">
        <f aca="false">B434+1</f>
        <v>5314</v>
      </c>
      <c r="C435" s="61" t="n">
        <v>4720</v>
      </c>
      <c r="D435" s="62" t="s">
        <v>499</v>
      </c>
      <c r="E435" s="63" t="n">
        <f aca="false">SUM(F435:K435)</f>
        <v>0</v>
      </c>
      <c r="F435" s="64" t="n">
        <f aca="false">SUM(F436:F444)</f>
        <v>0</v>
      </c>
      <c r="G435" s="64" t="n">
        <f aca="false">SUM(G436:G444)</f>
        <v>0</v>
      </c>
      <c r="H435" s="64" t="n">
        <f aca="false">SUM(H436:H444)</f>
        <v>0</v>
      </c>
      <c r="I435" s="81" t="n">
        <f aca="false">SUM(I436:I444)</f>
        <v>0</v>
      </c>
      <c r="J435" s="81" t="n">
        <f aca="false">SUM(J436:J444)</f>
        <v>0</v>
      </c>
      <c r="K435" s="148" t="n">
        <f aca="false">SUM(K436:K444)</f>
        <v>0</v>
      </c>
      <c r="L435" s="58"/>
    </row>
    <row r="436" customFormat="false" ht="30" hidden="true" customHeight="true" outlineLevel="0" collapsed="false">
      <c r="A436" s="59" t="n">
        <f aca="false">A435+1</f>
        <v>238</v>
      </c>
      <c r="B436" s="143" t="n">
        <f aca="false">B435+1</f>
        <v>5315</v>
      </c>
      <c r="C436" s="69" t="n">
        <v>4721</v>
      </c>
      <c r="D436" s="70" t="s">
        <v>500</v>
      </c>
      <c r="E436" s="145" t="n">
        <f aca="false">SUM(F436:K436)</f>
        <v>0</v>
      </c>
      <c r="F436" s="71"/>
      <c r="G436" s="71"/>
      <c r="H436" s="71"/>
      <c r="I436" s="82"/>
      <c r="J436" s="82"/>
      <c r="K436" s="168"/>
      <c r="L436" s="73"/>
    </row>
    <row r="437" customFormat="false" ht="30" hidden="true" customHeight="true" outlineLevel="0" collapsed="false">
      <c r="A437" s="59" t="n">
        <f aca="false">A436+1</f>
        <v>239</v>
      </c>
      <c r="B437" s="143" t="n">
        <f aca="false">B436+1</f>
        <v>5316</v>
      </c>
      <c r="C437" s="69" t="n">
        <v>4722</v>
      </c>
      <c r="D437" s="70" t="s">
        <v>501</v>
      </c>
      <c r="E437" s="145" t="n">
        <f aca="false">SUM(F437:K437)</f>
        <v>0</v>
      </c>
      <c r="F437" s="71"/>
      <c r="G437" s="71"/>
      <c r="H437" s="71"/>
      <c r="I437" s="82"/>
      <c r="J437" s="82"/>
      <c r="K437" s="168"/>
      <c r="L437" s="73"/>
    </row>
    <row r="438" customFormat="false" ht="30" hidden="true" customHeight="true" outlineLevel="0" collapsed="false">
      <c r="A438" s="59" t="n">
        <f aca="false">A437+1</f>
        <v>240</v>
      </c>
      <c r="B438" s="143" t="n">
        <f aca="false">B437+1</f>
        <v>5317</v>
      </c>
      <c r="C438" s="69" t="n">
        <v>4723</v>
      </c>
      <c r="D438" s="70" t="s">
        <v>502</v>
      </c>
      <c r="E438" s="145" t="n">
        <f aca="false">SUM(F438:K438)</f>
        <v>0</v>
      </c>
      <c r="F438" s="71"/>
      <c r="G438" s="71"/>
      <c r="H438" s="71"/>
      <c r="I438" s="82"/>
      <c r="J438" s="82"/>
      <c r="K438" s="168"/>
      <c r="L438" s="73"/>
    </row>
    <row r="439" customFormat="false" ht="30" hidden="true" customHeight="true" outlineLevel="0" collapsed="false">
      <c r="A439" s="59" t="n">
        <f aca="false">A438+1</f>
        <v>241</v>
      </c>
      <c r="B439" s="143" t="n">
        <f aca="false">B438+1</f>
        <v>5318</v>
      </c>
      <c r="C439" s="69" t="n">
        <v>4724</v>
      </c>
      <c r="D439" s="70" t="s">
        <v>503</v>
      </c>
      <c r="E439" s="145" t="n">
        <f aca="false">SUM(F439:K439)</f>
        <v>0</v>
      </c>
      <c r="F439" s="71"/>
      <c r="G439" s="71"/>
      <c r="H439" s="71"/>
      <c r="I439" s="82"/>
      <c r="J439" s="82"/>
      <c r="K439" s="168"/>
      <c r="L439" s="73"/>
    </row>
    <row r="440" customFormat="false" ht="30" hidden="true" customHeight="true" outlineLevel="0" collapsed="false">
      <c r="A440" s="59" t="n">
        <f aca="false">A439+1</f>
        <v>242</v>
      </c>
      <c r="B440" s="143" t="n">
        <f aca="false">B439+1</f>
        <v>5319</v>
      </c>
      <c r="C440" s="69" t="n">
        <v>4725</v>
      </c>
      <c r="D440" s="70" t="s">
        <v>504</v>
      </c>
      <c r="E440" s="145" t="n">
        <f aca="false">SUM(F440:K440)</f>
        <v>0</v>
      </c>
      <c r="F440" s="71"/>
      <c r="G440" s="71"/>
      <c r="H440" s="71"/>
      <c r="I440" s="82"/>
      <c r="J440" s="82"/>
      <c r="K440" s="168"/>
      <c r="L440" s="73"/>
    </row>
    <row r="441" customFormat="false" ht="30" hidden="true" customHeight="true" outlineLevel="0" collapsed="false">
      <c r="A441" s="59" t="n">
        <f aca="false">A440+1</f>
        <v>243</v>
      </c>
      <c r="B441" s="143" t="n">
        <f aca="false">B440+1</f>
        <v>5320</v>
      </c>
      <c r="C441" s="69" t="n">
        <v>4726</v>
      </c>
      <c r="D441" s="70" t="s">
        <v>505</v>
      </c>
      <c r="E441" s="145" t="n">
        <f aca="false">SUM(F441:K441)</f>
        <v>0</v>
      </c>
      <c r="F441" s="71"/>
      <c r="G441" s="71"/>
      <c r="H441" s="71"/>
      <c r="I441" s="82"/>
      <c r="J441" s="82"/>
      <c r="K441" s="168"/>
      <c r="L441" s="73"/>
    </row>
    <row r="442" customFormat="false" ht="30" hidden="true" customHeight="true" outlineLevel="0" collapsed="false">
      <c r="A442" s="59" t="n">
        <f aca="false">A441+1</f>
        <v>244</v>
      </c>
      <c r="B442" s="143" t="n">
        <f aca="false">B441+1</f>
        <v>5321</v>
      </c>
      <c r="C442" s="69" t="n">
        <v>4727</v>
      </c>
      <c r="D442" s="70" t="s">
        <v>506</v>
      </c>
      <c r="E442" s="145" t="n">
        <f aca="false">SUM(F442:K442)</f>
        <v>0</v>
      </c>
      <c r="F442" s="71"/>
      <c r="G442" s="71"/>
      <c r="H442" s="71"/>
      <c r="I442" s="82"/>
      <c r="J442" s="82"/>
      <c r="K442" s="168"/>
      <c r="L442" s="73"/>
    </row>
    <row r="443" customFormat="false" ht="30" hidden="true" customHeight="true" outlineLevel="0" collapsed="false">
      <c r="A443" s="59" t="n">
        <f aca="false">A442+1</f>
        <v>245</v>
      </c>
      <c r="B443" s="143" t="n">
        <f aca="false">B442+1</f>
        <v>5322</v>
      </c>
      <c r="C443" s="69" t="n">
        <v>4728</v>
      </c>
      <c r="D443" s="70" t="s">
        <v>507</v>
      </c>
      <c r="E443" s="145" t="n">
        <f aca="false">SUM(F443:K443)</f>
        <v>0</v>
      </c>
      <c r="F443" s="71"/>
      <c r="G443" s="71"/>
      <c r="H443" s="71"/>
      <c r="I443" s="82"/>
      <c r="J443" s="82"/>
      <c r="K443" s="168"/>
      <c r="L443" s="73"/>
    </row>
    <row r="444" customFormat="false" ht="30" hidden="true" customHeight="true" outlineLevel="0" collapsed="false">
      <c r="A444" s="59" t="n">
        <f aca="false">A443+1</f>
        <v>246</v>
      </c>
      <c r="B444" s="143" t="n">
        <f aca="false">B443+1</f>
        <v>5323</v>
      </c>
      <c r="C444" s="69" t="n">
        <v>4729</v>
      </c>
      <c r="D444" s="70" t="s">
        <v>508</v>
      </c>
      <c r="E444" s="145" t="n">
        <f aca="false">SUM(F444:K444)</f>
        <v>0</v>
      </c>
      <c r="F444" s="71"/>
      <c r="G444" s="71"/>
      <c r="H444" s="71"/>
      <c r="I444" s="82"/>
      <c r="J444" s="82"/>
      <c r="K444" s="168"/>
      <c r="L444" s="73"/>
    </row>
    <row r="445" customFormat="false" ht="30" hidden="false" customHeight="true" outlineLevel="0" collapsed="false">
      <c r="A445" s="59" t="n">
        <f aca="false">A444+1</f>
        <v>247</v>
      </c>
      <c r="B445" s="141" t="n">
        <f aca="false">B444+1</f>
        <v>5324</v>
      </c>
      <c r="C445" s="61" t="n">
        <v>4800</v>
      </c>
      <c r="D445" s="142" t="s">
        <v>509</v>
      </c>
      <c r="E445" s="63" t="n">
        <f aca="false">SUM(F445:K445)</f>
        <v>1500</v>
      </c>
      <c r="F445" s="64" t="n">
        <f aca="false">F446+F449+F458+F460+F463+F465</f>
        <v>0</v>
      </c>
      <c r="G445" s="64" t="n">
        <f aca="false">G446+G449+G458+G460+G463+G465</f>
        <v>0</v>
      </c>
      <c r="H445" s="64" t="n">
        <f aca="false">H446+H449+H458+H460+H463+H465</f>
        <v>0</v>
      </c>
      <c r="I445" s="81" t="n">
        <f aca="false">I446+I449+I458+I460+I463+I465</f>
        <v>200</v>
      </c>
      <c r="J445" s="81" t="n">
        <f aca="false">J446+J449+J458+J460+J463+J465</f>
        <v>0</v>
      </c>
      <c r="K445" s="148" t="n">
        <f aca="false">K446+K449+K458+K460+K463+K465</f>
        <v>1300</v>
      </c>
      <c r="L445" s="58"/>
    </row>
    <row r="446" customFormat="false" ht="30" hidden="true" customHeight="true" outlineLevel="0" collapsed="false">
      <c r="A446" s="59" t="n">
        <f aca="false">A445+1</f>
        <v>248</v>
      </c>
      <c r="B446" s="141" t="n">
        <f aca="false">B445+1</f>
        <v>5325</v>
      </c>
      <c r="C446" s="61" t="n">
        <v>4810</v>
      </c>
      <c r="D446" s="142" t="s">
        <v>510</v>
      </c>
      <c r="E446" s="63" t="n">
        <f aca="false">SUM(F446:K446)</f>
        <v>0</v>
      </c>
      <c r="F446" s="64" t="n">
        <f aca="false">F447+F448</f>
        <v>0</v>
      </c>
      <c r="G446" s="64" t="n">
        <f aca="false">G447+G448</f>
        <v>0</v>
      </c>
      <c r="H446" s="64" t="n">
        <f aca="false">H447+H448</f>
        <v>0</v>
      </c>
      <c r="I446" s="81" t="n">
        <f aca="false">I447+I448</f>
        <v>0</v>
      </c>
      <c r="J446" s="81" t="n">
        <f aca="false">J447+J448</f>
        <v>0</v>
      </c>
      <c r="K446" s="148" t="n">
        <f aca="false">K447+K448</f>
        <v>0</v>
      </c>
      <c r="L446" s="58"/>
    </row>
    <row r="447" customFormat="false" ht="30" hidden="true" customHeight="true" outlineLevel="0" collapsed="false">
      <c r="A447" s="59" t="n">
        <f aca="false">A446+1</f>
        <v>249</v>
      </c>
      <c r="B447" s="143" t="n">
        <f aca="false">B446+1</f>
        <v>5326</v>
      </c>
      <c r="C447" s="69" t="n">
        <v>4811</v>
      </c>
      <c r="D447" s="306" t="s">
        <v>511</v>
      </c>
      <c r="E447" s="145" t="n">
        <f aca="false">SUM(F447:K447)</f>
        <v>0</v>
      </c>
      <c r="F447" s="71"/>
      <c r="G447" s="71"/>
      <c r="H447" s="71"/>
      <c r="I447" s="82"/>
      <c r="J447" s="82"/>
      <c r="K447" s="168"/>
      <c r="L447" s="73"/>
    </row>
    <row r="448" customFormat="false" ht="30" hidden="true" customHeight="true" outlineLevel="0" collapsed="false">
      <c r="A448" s="59" t="n">
        <f aca="false">A447+1</f>
        <v>250</v>
      </c>
      <c r="B448" s="143" t="n">
        <f aca="false">B447+1</f>
        <v>5327</v>
      </c>
      <c r="C448" s="69" t="n">
        <v>4819</v>
      </c>
      <c r="D448" s="306" t="s">
        <v>512</v>
      </c>
      <c r="E448" s="145" t="n">
        <f aca="false">SUM(F448:K448)</f>
        <v>0</v>
      </c>
      <c r="F448" s="71"/>
      <c r="G448" s="71"/>
      <c r="H448" s="71"/>
      <c r="I448" s="82"/>
      <c r="J448" s="82"/>
      <c r="K448" s="168"/>
      <c r="L448" s="73"/>
    </row>
    <row r="449" customFormat="false" ht="30" hidden="false" customHeight="true" outlineLevel="0" collapsed="false">
      <c r="A449" s="59" t="n">
        <f aca="false">A448+1</f>
        <v>251</v>
      </c>
      <c r="B449" s="141" t="n">
        <f aca="false">B448+1</f>
        <v>5328</v>
      </c>
      <c r="C449" s="61" t="n">
        <v>4820</v>
      </c>
      <c r="D449" s="142" t="s">
        <v>513</v>
      </c>
      <c r="E449" s="63" t="n">
        <f aca="false">SUM(F449:K449)</f>
        <v>1150</v>
      </c>
      <c r="F449" s="64" t="n">
        <f aca="false">F450+F453+F457</f>
        <v>0</v>
      </c>
      <c r="G449" s="64" t="n">
        <f aca="false">G450+G453+G457</f>
        <v>0</v>
      </c>
      <c r="H449" s="64" t="n">
        <f aca="false">H450+H453+H457</f>
        <v>0</v>
      </c>
      <c r="I449" s="81" t="n">
        <f aca="false">I450+I453+I457</f>
        <v>200</v>
      </c>
      <c r="J449" s="81" t="n">
        <f aca="false">J450+J453+J457</f>
        <v>0</v>
      </c>
      <c r="K449" s="148" t="n">
        <f aca="false">K450+K453+K457</f>
        <v>950</v>
      </c>
      <c r="L449" s="58"/>
    </row>
    <row r="450" customFormat="false" ht="30" hidden="false" customHeight="true" outlineLevel="0" collapsed="false">
      <c r="A450" s="59" t="n">
        <f aca="false">A449+1</f>
        <v>252</v>
      </c>
      <c r="B450" s="141" t="n">
        <f aca="false">B449+1</f>
        <v>5329</v>
      </c>
      <c r="C450" s="61" t="n">
        <v>4821</v>
      </c>
      <c r="D450" s="62" t="s">
        <v>514</v>
      </c>
      <c r="E450" s="63" t="n">
        <f aca="false">E451+E452</f>
        <v>500</v>
      </c>
      <c r="F450" s="202" t="n">
        <f aca="false">F451+F452</f>
        <v>0</v>
      </c>
      <c r="G450" s="202" t="n">
        <f aca="false">G451+G452</f>
        <v>0</v>
      </c>
      <c r="H450" s="202" t="n">
        <f aca="false">H451+H452</f>
        <v>0</v>
      </c>
      <c r="I450" s="201" t="n">
        <f aca="false">I451+I452</f>
        <v>200</v>
      </c>
      <c r="J450" s="201" t="n">
        <f aca="false">J451+J452</f>
        <v>0</v>
      </c>
      <c r="K450" s="203" t="n">
        <f aca="false">K451+K452</f>
        <v>300</v>
      </c>
      <c r="L450" s="204"/>
    </row>
    <row r="451" customFormat="false" ht="30" hidden="false" customHeight="true" outlineLevel="0" collapsed="false">
      <c r="A451" s="198" t="n">
        <f aca="false">A450+1</f>
        <v>253</v>
      </c>
      <c r="B451" s="162"/>
      <c r="C451" s="167" t="n">
        <v>482131</v>
      </c>
      <c r="D451" s="164" t="s">
        <v>515</v>
      </c>
      <c r="E451" s="165" t="n">
        <f aca="false">SUM(F451:K451)</f>
        <v>200</v>
      </c>
      <c r="F451" s="89"/>
      <c r="G451" s="89"/>
      <c r="H451" s="89"/>
      <c r="I451" s="90" t="n">
        <v>200</v>
      </c>
      <c r="J451" s="90"/>
      <c r="K451" s="166" t="n">
        <v>0</v>
      </c>
      <c r="L451" s="92"/>
    </row>
    <row r="452" customFormat="false" ht="30" hidden="false" customHeight="true" outlineLevel="0" collapsed="false">
      <c r="A452" s="198" t="n">
        <f aca="false">A451+1</f>
        <v>254</v>
      </c>
      <c r="B452" s="162"/>
      <c r="C452" s="167" t="n">
        <v>4821911</v>
      </c>
      <c r="D452" s="164" t="s">
        <v>516</v>
      </c>
      <c r="E452" s="165" t="n">
        <f aca="false">SUM(F452:K452)</f>
        <v>300</v>
      </c>
      <c r="F452" s="89"/>
      <c r="G452" s="89"/>
      <c r="H452" s="89"/>
      <c r="I452" s="90"/>
      <c r="J452" s="90"/>
      <c r="K452" s="166" t="n">
        <v>300</v>
      </c>
      <c r="L452" s="92"/>
    </row>
    <row r="453" customFormat="false" ht="30" hidden="false" customHeight="true" outlineLevel="0" collapsed="false">
      <c r="A453" s="59" t="n">
        <f aca="false">A452+1</f>
        <v>255</v>
      </c>
      <c r="B453" s="141" t="n">
        <v>5330</v>
      </c>
      <c r="C453" s="61" t="n">
        <v>4822</v>
      </c>
      <c r="D453" s="62" t="s">
        <v>517</v>
      </c>
      <c r="E453" s="63" t="n">
        <f aca="false">SUM(F453:K453)</f>
        <v>350</v>
      </c>
      <c r="F453" s="202" t="n">
        <f aca="false">F454+F455+F456</f>
        <v>0</v>
      </c>
      <c r="G453" s="202" t="n">
        <f aca="false">G454+G455+G456</f>
        <v>0</v>
      </c>
      <c r="H453" s="202" t="n">
        <f aca="false">H454+H455+H456</f>
        <v>0</v>
      </c>
      <c r="I453" s="201" t="n">
        <f aca="false">I454+I455+I456</f>
        <v>0</v>
      </c>
      <c r="J453" s="201" t="n">
        <f aca="false">J454+J455+J456</f>
        <v>0</v>
      </c>
      <c r="K453" s="203" t="n">
        <f aca="false">K454+K455+K456</f>
        <v>350</v>
      </c>
      <c r="L453" s="204"/>
    </row>
    <row r="454" customFormat="false" ht="30" hidden="false" customHeight="true" outlineLevel="0" collapsed="false">
      <c r="A454" s="198" t="n">
        <f aca="false">A453+1</f>
        <v>256</v>
      </c>
      <c r="B454" s="162"/>
      <c r="C454" s="167" t="n">
        <v>482211</v>
      </c>
      <c r="D454" s="164" t="s">
        <v>518</v>
      </c>
      <c r="E454" s="165" t="n">
        <f aca="false">SUM(F454:K454)</f>
        <v>300</v>
      </c>
      <c r="F454" s="89"/>
      <c r="G454" s="89"/>
      <c r="H454" s="89"/>
      <c r="I454" s="90"/>
      <c r="J454" s="90"/>
      <c r="K454" s="166" t="n">
        <f aca="false">50+250</f>
        <v>300</v>
      </c>
      <c r="L454" s="92"/>
    </row>
    <row r="455" customFormat="false" ht="30" hidden="false" customHeight="true" outlineLevel="0" collapsed="false">
      <c r="A455" s="198" t="n">
        <f aca="false">A454+1</f>
        <v>257</v>
      </c>
      <c r="B455" s="162"/>
      <c r="C455" s="167" t="n">
        <v>482231</v>
      </c>
      <c r="D455" s="164" t="s">
        <v>519</v>
      </c>
      <c r="E455" s="165" t="n">
        <f aca="false">SUM(F455:K455)</f>
        <v>50</v>
      </c>
      <c r="F455" s="89"/>
      <c r="G455" s="89"/>
      <c r="H455" s="89"/>
      <c r="I455" s="90"/>
      <c r="J455" s="90"/>
      <c r="K455" s="166" t="n">
        <v>50</v>
      </c>
      <c r="L455" s="92"/>
    </row>
    <row r="456" customFormat="false" ht="30" hidden="true" customHeight="true" outlineLevel="0" collapsed="false">
      <c r="A456" s="198" t="n">
        <f aca="false">A455+1</f>
        <v>258</v>
      </c>
      <c r="B456" s="162"/>
      <c r="C456" s="167" t="n">
        <v>482251</v>
      </c>
      <c r="D456" s="164" t="s">
        <v>520</v>
      </c>
      <c r="E456" s="165" t="n">
        <f aca="false">SUM(F456:K456)</f>
        <v>0</v>
      </c>
      <c r="F456" s="89"/>
      <c r="G456" s="89"/>
      <c r="H456" s="89"/>
      <c r="I456" s="90"/>
      <c r="J456" s="90"/>
      <c r="K456" s="166" t="n">
        <v>0</v>
      </c>
      <c r="L456" s="92"/>
    </row>
    <row r="457" customFormat="false" ht="30" hidden="false" customHeight="true" outlineLevel="0" collapsed="false">
      <c r="A457" s="244" t="n">
        <f aca="false">A456+1</f>
        <v>259</v>
      </c>
      <c r="B457" s="255" t="n">
        <v>5331</v>
      </c>
      <c r="C457" s="256" t="n">
        <v>4823</v>
      </c>
      <c r="D457" s="257" t="s">
        <v>521</v>
      </c>
      <c r="E457" s="254" t="n">
        <f aca="false">SUM(F457:K457)</f>
        <v>300</v>
      </c>
      <c r="F457" s="259"/>
      <c r="G457" s="259"/>
      <c r="H457" s="259"/>
      <c r="I457" s="258"/>
      <c r="J457" s="258"/>
      <c r="K457" s="260" t="n">
        <v>300</v>
      </c>
      <c r="L457" s="261"/>
    </row>
    <row r="458" customFormat="false" ht="30" hidden="false" customHeight="true" outlineLevel="0" collapsed="false">
      <c r="A458" s="59" t="n">
        <f aca="false">A457+1</f>
        <v>260</v>
      </c>
      <c r="B458" s="141" t="n">
        <f aca="false">B457+1</f>
        <v>5332</v>
      </c>
      <c r="C458" s="61" t="n">
        <v>4830</v>
      </c>
      <c r="D458" s="142" t="s">
        <v>522</v>
      </c>
      <c r="E458" s="63" t="n">
        <f aca="false">SUM(F458:K458)</f>
        <v>350</v>
      </c>
      <c r="F458" s="64" t="n">
        <f aca="false">F459</f>
        <v>0</v>
      </c>
      <c r="G458" s="64" t="n">
        <f aca="false">G459</f>
        <v>0</v>
      </c>
      <c r="H458" s="64" t="n">
        <f aca="false">H459</f>
        <v>0</v>
      </c>
      <c r="I458" s="81" t="n">
        <f aca="false">I459</f>
        <v>0</v>
      </c>
      <c r="J458" s="81" t="n">
        <f aca="false">J459</f>
        <v>0</v>
      </c>
      <c r="K458" s="148" t="n">
        <f aca="false">K459</f>
        <v>350</v>
      </c>
      <c r="L458" s="58"/>
    </row>
    <row r="459" customFormat="false" ht="30" hidden="false" customHeight="true" outlineLevel="0" collapsed="false">
      <c r="A459" s="198" t="n">
        <f aca="false">A458+1</f>
        <v>261</v>
      </c>
      <c r="B459" s="162" t="n">
        <f aca="false">B458+1</f>
        <v>5333</v>
      </c>
      <c r="C459" s="305" t="n">
        <v>4831</v>
      </c>
      <c r="D459" s="88" t="s">
        <v>523</v>
      </c>
      <c r="E459" s="165" t="n">
        <f aca="false">SUM(F459:K459)</f>
        <v>350</v>
      </c>
      <c r="F459" s="89"/>
      <c r="G459" s="89"/>
      <c r="H459" s="89"/>
      <c r="I459" s="90"/>
      <c r="J459" s="90"/>
      <c r="K459" s="166" t="n">
        <f aca="false">50+300</f>
        <v>350</v>
      </c>
      <c r="L459" s="92"/>
    </row>
    <row r="460" customFormat="false" ht="30" hidden="true" customHeight="true" outlineLevel="0" collapsed="false">
      <c r="A460" s="59" t="n">
        <f aca="false">A459+1</f>
        <v>262</v>
      </c>
      <c r="B460" s="141" t="n">
        <f aca="false">B459+1</f>
        <v>5334</v>
      </c>
      <c r="C460" s="61" t="n">
        <v>4840</v>
      </c>
      <c r="D460" s="62" t="s">
        <v>524</v>
      </c>
      <c r="E460" s="63" t="n">
        <f aca="false">SUM(F460:K460)</f>
        <v>0</v>
      </c>
      <c r="F460" s="94" t="n">
        <f aca="false">F461+F462</f>
        <v>0</v>
      </c>
      <c r="G460" s="94" t="n">
        <f aca="false">G461+G462</f>
        <v>0</v>
      </c>
      <c r="H460" s="94" t="n">
        <f aca="false">H461+H462</f>
        <v>0</v>
      </c>
      <c r="I460" s="94" t="n">
        <f aca="false">I461+I462</f>
        <v>0</v>
      </c>
      <c r="J460" s="94" t="n">
        <f aca="false">J461+J462</f>
        <v>0</v>
      </c>
      <c r="K460" s="95" t="n">
        <f aca="false">K461+K462</f>
        <v>0</v>
      </c>
      <c r="L460" s="96"/>
    </row>
    <row r="461" customFormat="false" ht="30" hidden="true" customHeight="true" outlineLevel="0" collapsed="false">
      <c r="A461" s="59" t="n">
        <f aca="false">A460+1</f>
        <v>263</v>
      </c>
      <c r="B461" s="143" t="n">
        <f aca="false">B460+1</f>
        <v>5335</v>
      </c>
      <c r="C461" s="69" t="n">
        <v>4841</v>
      </c>
      <c r="D461" s="70" t="s">
        <v>525</v>
      </c>
      <c r="E461" s="145" t="n">
        <f aca="false">SUM(F461:K461)</f>
        <v>0</v>
      </c>
      <c r="F461" s="97"/>
      <c r="G461" s="97"/>
      <c r="H461" s="97"/>
      <c r="I461" s="97"/>
      <c r="J461" s="97"/>
      <c r="K461" s="98"/>
      <c r="L461" s="99"/>
    </row>
    <row r="462" customFormat="false" ht="30" hidden="true" customHeight="true" outlineLevel="0" collapsed="false">
      <c r="A462" s="59" t="n">
        <f aca="false">A461+1</f>
        <v>264</v>
      </c>
      <c r="B462" s="143" t="n">
        <f aca="false">B461+1</f>
        <v>5336</v>
      </c>
      <c r="C462" s="69" t="n">
        <v>4842</v>
      </c>
      <c r="D462" s="70" t="s">
        <v>526</v>
      </c>
      <c r="E462" s="145" t="n">
        <f aca="false">SUM(F462:K462)</f>
        <v>0</v>
      </c>
      <c r="F462" s="97"/>
      <c r="G462" s="97"/>
      <c r="H462" s="97"/>
      <c r="I462" s="97"/>
      <c r="J462" s="97"/>
      <c r="K462" s="98"/>
      <c r="L462" s="99"/>
    </row>
    <row r="463" customFormat="false" ht="30" hidden="true" customHeight="true" outlineLevel="0" collapsed="false">
      <c r="A463" s="59" t="n">
        <f aca="false">A462+1</f>
        <v>265</v>
      </c>
      <c r="B463" s="141" t="n">
        <f aca="false">B462+1</f>
        <v>5337</v>
      </c>
      <c r="C463" s="61" t="n">
        <v>4850</v>
      </c>
      <c r="D463" s="62" t="s">
        <v>527</v>
      </c>
      <c r="E463" s="63" t="n">
        <f aca="false">SUM(F463:K463)</f>
        <v>0</v>
      </c>
      <c r="F463" s="94" t="n">
        <f aca="false">F464</f>
        <v>0</v>
      </c>
      <c r="G463" s="94" t="n">
        <f aca="false">G464</f>
        <v>0</v>
      </c>
      <c r="H463" s="94" t="n">
        <f aca="false">H464</f>
        <v>0</v>
      </c>
      <c r="I463" s="94" t="n">
        <f aca="false">I464</f>
        <v>0</v>
      </c>
      <c r="J463" s="94" t="n">
        <f aca="false">J464</f>
        <v>0</v>
      </c>
      <c r="K463" s="95" t="n">
        <f aca="false">K464</f>
        <v>0</v>
      </c>
      <c r="L463" s="96"/>
    </row>
    <row r="464" customFormat="false" ht="30" hidden="true" customHeight="true" outlineLevel="0" collapsed="false">
      <c r="A464" s="59" t="n">
        <f aca="false">A463+1</f>
        <v>266</v>
      </c>
      <c r="B464" s="143" t="n">
        <f aca="false">B463+1</f>
        <v>5338</v>
      </c>
      <c r="C464" s="69" t="n">
        <v>4851</v>
      </c>
      <c r="D464" s="308" t="s">
        <v>528</v>
      </c>
      <c r="E464" s="145" t="n">
        <f aca="false">SUM(F464:K464)</f>
        <v>0</v>
      </c>
      <c r="F464" s="97"/>
      <c r="G464" s="97"/>
      <c r="H464" s="97"/>
      <c r="I464" s="97"/>
      <c r="J464" s="97"/>
      <c r="K464" s="98"/>
      <c r="L464" s="99"/>
    </row>
    <row r="465" customFormat="false" ht="30" hidden="true" customHeight="true" outlineLevel="0" collapsed="false">
      <c r="A465" s="59" t="n">
        <f aca="false">A464+1</f>
        <v>267</v>
      </c>
      <c r="B465" s="141" t="n">
        <f aca="false">B464+1</f>
        <v>5339</v>
      </c>
      <c r="C465" s="61" t="n">
        <v>4890</v>
      </c>
      <c r="D465" s="62" t="s">
        <v>529</v>
      </c>
      <c r="E465" s="63" t="n">
        <f aca="false">SUM(F465:K465)</f>
        <v>0</v>
      </c>
      <c r="F465" s="94" t="n">
        <f aca="false">F466</f>
        <v>0</v>
      </c>
      <c r="G465" s="94" t="n">
        <f aca="false">G466</f>
        <v>0</v>
      </c>
      <c r="H465" s="94" t="n">
        <f aca="false">H466</f>
        <v>0</v>
      </c>
      <c r="I465" s="94" t="n">
        <f aca="false">I466</f>
        <v>0</v>
      </c>
      <c r="J465" s="94" t="n">
        <f aca="false">J466</f>
        <v>0</v>
      </c>
      <c r="K465" s="95" t="n">
        <f aca="false">K466</f>
        <v>0</v>
      </c>
      <c r="L465" s="96"/>
    </row>
    <row r="466" customFormat="false" ht="30" hidden="true" customHeight="true" outlineLevel="0" collapsed="false">
      <c r="A466" s="103" t="n">
        <f aca="false">A465+1</f>
        <v>268</v>
      </c>
      <c r="B466" s="179" t="n">
        <f aca="false">B465+1</f>
        <v>5340</v>
      </c>
      <c r="C466" s="105" t="n">
        <v>4891</v>
      </c>
      <c r="D466" s="106" t="s">
        <v>530</v>
      </c>
      <c r="E466" s="180" t="n">
        <f aca="false">SUM(F466:K466)</f>
        <v>0</v>
      </c>
      <c r="F466" s="108"/>
      <c r="G466" s="108"/>
      <c r="H466" s="108"/>
      <c r="I466" s="108"/>
      <c r="J466" s="108"/>
      <c r="K466" s="109"/>
      <c r="L466" s="99"/>
    </row>
    <row r="467" customFormat="false" ht="30" hidden="false" customHeight="true" outlineLevel="0" collapsed="false">
      <c r="A467" s="181" t="n">
        <f aca="false">A466+1</f>
        <v>269</v>
      </c>
      <c r="B467" s="277" t="n">
        <f aca="false">B466+1</f>
        <v>5341</v>
      </c>
      <c r="C467" s="183" t="n">
        <v>5000</v>
      </c>
      <c r="D467" s="309" t="s">
        <v>531</v>
      </c>
      <c r="E467" s="185" t="n">
        <f aca="false">SUM(F467:K467)</f>
        <v>52988</v>
      </c>
      <c r="F467" s="186" t="n">
        <f aca="false">F468+F510+F519+F522+F530</f>
        <v>0</v>
      </c>
      <c r="G467" s="186" t="n">
        <f aca="false">G468+G510+G519+G522+G530</f>
        <v>37538</v>
      </c>
      <c r="H467" s="186" t="n">
        <f aca="false">H468+H510+H519+H522+H530</f>
        <v>0</v>
      </c>
      <c r="I467" s="186" t="n">
        <f aca="false">I468+I510+I519+I522+I530</f>
        <v>0</v>
      </c>
      <c r="J467" s="186" t="n">
        <f aca="false">J468+J510+J519+J522+J530</f>
        <v>0</v>
      </c>
      <c r="K467" s="187" t="n">
        <f aca="false">K468+K510+K519+K522+K530</f>
        <v>15450</v>
      </c>
      <c r="L467" s="96"/>
    </row>
    <row r="468" customFormat="false" ht="30" hidden="false" customHeight="true" outlineLevel="0" collapsed="false">
      <c r="A468" s="188" t="n">
        <f aca="false">A467+1</f>
        <v>270</v>
      </c>
      <c r="B468" s="310" t="n">
        <f aca="false">B467+1</f>
        <v>5342</v>
      </c>
      <c r="C468" s="135" t="n">
        <v>5100</v>
      </c>
      <c r="D468" s="311" t="s">
        <v>532</v>
      </c>
      <c r="E468" s="137" t="n">
        <f aca="false">SUM(F468:K468)</f>
        <v>52988</v>
      </c>
      <c r="F468" s="138" t="n">
        <f aca="false">F469+F479+F504+F506+F508</f>
        <v>0</v>
      </c>
      <c r="G468" s="138" t="n">
        <f aca="false">G469+G479+G504+G506+G508</f>
        <v>37538</v>
      </c>
      <c r="H468" s="138" t="n">
        <f aca="false">H469+H479+H504+H506+H508</f>
        <v>0</v>
      </c>
      <c r="I468" s="138" t="n">
        <f aca="false">I469+I479+I504+I506+I508</f>
        <v>0</v>
      </c>
      <c r="J468" s="138" t="n">
        <f aca="false">J469+J479+J504+J506+J508</f>
        <v>0</v>
      </c>
      <c r="K468" s="139" t="n">
        <f aca="false">K469+K479+K504+K506+K508</f>
        <v>15450</v>
      </c>
      <c r="L468" s="58"/>
    </row>
    <row r="469" customFormat="false" ht="30" hidden="false" customHeight="true" outlineLevel="0" collapsed="false">
      <c r="A469" s="59" t="n">
        <f aca="false">A468+1</f>
        <v>271</v>
      </c>
      <c r="B469" s="141" t="n">
        <f aca="false">B468+1</f>
        <v>5343</v>
      </c>
      <c r="C469" s="61" t="n">
        <v>5110</v>
      </c>
      <c r="D469" s="312" t="s">
        <v>533</v>
      </c>
      <c r="E469" s="157" t="n">
        <f aca="false">SUM(F469:K469)</f>
        <v>23768</v>
      </c>
      <c r="F469" s="64" t="n">
        <f aca="false">F471+F476+F478+F477</f>
        <v>0</v>
      </c>
      <c r="G469" s="64" t="n">
        <f aca="false">G471+G476+G478+G477</f>
        <v>22768</v>
      </c>
      <c r="H469" s="64" t="n">
        <f aca="false">H471+H476+H478+H477</f>
        <v>0</v>
      </c>
      <c r="I469" s="64" t="n">
        <f aca="false">I471+I476+I478+I477</f>
        <v>0</v>
      </c>
      <c r="J469" s="64" t="n">
        <f aca="false">J471+J476+J478+J477</f>
        <v>0</v>
      </c>
      <c r="K469" s="65" t="n">
        <f aca="false">K471+K476+K478+K477</f>
        <v>1000</v>
      </c>
      <c r="L469" s="58"/>
    </row>
    <row r="470" customFormat="false" ht="30" hidden="true" customHeight="true" outlineLevel="0" collapsed="false">
      <c r="A470" s="59" t="n">
        <f aca="false">A469+1</f>
        <v>272</v>
      </c>
      <c r="B470" s="143" t="n">
        <f aca="false">B469+1</f>
        <v>5344</v>
      </c>
      <c r="C470" s="69" t="n">
        <v>5111</v>
      </c>
      <c r="D470" s="70" t="s">
        <v>534</v>
      </c>
      <c r="E470" s="145" t="n">
        <f aca="false">SUM(F470:K470)</f>
        <v>0</v>
      </c>
      <c r="F470" s="71"/>
      <c r="G470" s="71"/>
      <c r="H470" s="71"/>
      <c r="I470" s="71"/>
      <c r="J470" s="71"/>
      <c r="K470" s="72"/>
      <c r="L470" s="73"/>
    </row>
    <row r="471" customFormat="false" ht="30" hidden="true" customHeight="true" outlineLevel="0" collapsed="false">
      <c r="A471" s="59" t="n">
        <f aca="false">A470+1</f>
        <v>273</v>
      </c>
      <c r="B471" s="154" t="n">
        <f aca="false">B470+1</f>
        <v>5345</v>
      </c>
      <c r="C471" s="177" t="n">
        <v>5112</v>
      </c>
      <c r="D471" s="156" t="s">
        <v>535</v>
      </c>
      <c r="E471" s="157" t="n">
        <f aca="false">SUM(F471:K471)</f>
        <v>0</v>
      </c>
      <c r="F471" s="159" t="n">
        <f aca="false">F472</f>
        <v>0</v>
      </c>
      <c r="G471" s="159" t="n">
        <f aca="false">G472</f>
        <v>0</v>
      </c>
      <c r="H471" s="159" t="n">
        <f aca="false">H472</f>
        <v>0</v>
      </c>
      <c r="I471" s="159" t="n">
        <f aca="false">I472</f>
        <v>0</v>
      </c>
      <c r="J471" s="159" t="n">
        <f aca="false">J472</f>
        <v>0</v>
      </c>
      <c r="K471" s="290" t="n">
        <f aca="false">K472</f>
        <v>0</v>
      </c>
      <c r="L471" s="161"/>
    </row>
    <row r="472" customFormat="false" ht="30" hidden="true" customHeight="true" outlineLevel="0" collapsed="false">
      <c r="A472" s="59" t="n">
        <f aca="false">A471+1</f>
        <v>274</v>
      </c>
      <c r="B472" s="141"/>
      <c r="C472" s="313" t="n">
        <v>511222</v>
      </c>
      <c r="D472" s="314" t="s">
        <v>536</v>
      </c>
      <c r="E472" s="157" t="n">
        <f aca="false">SUM(F472:K472)</f>
        <v>0</v>
      </c>
      <c r="F472" s="202" t="n">
        <f aca="false">F474+F475+F473</f>
        <v>0</v>
      </c>
      <c r="G472" s="202" t="n">
        <f aca="false">G474+G475+G473</f>
        <v>0</v>
      </c>
      <c r="H472" s="202" t="n">
        <f aca="false">H474+H475+H473</f>
        <v>0</v>
      </c>
      <c r="I472" s="202" t="n">
        <f aca="false">I474+I475+I473</f>
        <v>0</v>
      </c>
      <c r="J472" s="202" t="n">
        <f aca="false">J474+J475+J473</f>
        <v>0</v>
      </c>
      <c r="K472" s="315" t="n">
        <f aca="false">K474+K475+K473</f>
        <v>0</v>
      </c>
      <c r="L472" s="204"/>
    </row>
    <row r="473" customFormat="false" ht="30" hidden="true" customHeight="true" outlineLevel="0" collapsed="false">
      <c r="A473" s="59" t="n">
        <f aca="false">A472+1</f>
        <v>275</v>
      </c>
      <c r="B473" s="162"/>
      <c r="C473" s="163" t="n">
        <v>1</v>
      </c>
      <c r="D473" s="164" t="s">
        <v>537</v>
      </c>
      <c r="E473" s="157" t="n">
        <f aca="false">SUM(F473:K473)</f>
        <v>0</v>
      </c>
      <c r="F473" s="89"/>
      <c r="G473" s="89"/>
      <c r="H473" s="89"/>
      <c r="I473" s="89"/>
      <c r="J473" s="89"/>
      <c r="K473" s="91"/>
      <c r="L473" s="92"/>
    </row>
    <row r="474" customFormat="false" ht="30" hidden="true" customHeight="true" outlineLevel="0" collapsed="false">
      <c r="A474" s="59" t="n">
        <f aca="false">A473+1</f>
        <v>276</v>
      </c>
      <c r="B474" s="162"/>
      <c r="C474" s="163" t="n">
        <v>2</v>
      </c>
      <c r="D474" s="164" t="s">
        <v>538</v>
      </c>
      <c r="E474" s="157" t="n">
        <f aca="false">SUM(F474:K474)</f>
        <v>0</v>
      </c>
      <c r="F474" s="89"/>
      <c r="G474" s="89"/>
      <c r="H474" s="89"/>
      <c r="I474" s="89"/>
      <c r="J474" s="89"/>
      <c r="K474" s="91"/>
      <c r="L474" s="92"/>
    </row>
    <row r="475" customFormat="false" ht="30" hidden="true" customHeight="true" outlineLevel="0" collapsed="false">
      <c r="A475" s="59" t="n">
        <f aca="false">A474+1</f>
        <v>277</v>
      </c>
      <c r="B475" s="162"/>
      <c r="C475" s="163" t="n">
        <v>3</v>
      </c>
      <c r="D475" s="164" t="s">
        <v>539</v>
      </c>
      <c r="E475" s="157" t="n">
        <f aca="false">SUM(F475:K475)</f>
        <v>0</v>
      </c>
      <c r="F475" s="89"/>
      <c r="G475" s="89"/>
      <c r="H475" s="89"/>
      <c r="I475" s="89"/>
      <c r="J475" s="89"/>
      <c r="K475" s="91"/>
      <c r="L475" s="92"/>
    </row>
    <row r="476" customFormat="false" ht="30" hidden="true" customHeight="true" outlineLevel="0" collapsed="false">
      <c r="A476" s="208" t="n">
        <f aca="false">A475+1</f>
        <v>278</v>
      </c>
      <c r="B476" s="154" t="n">
        <v>5346</v>
      </c>
      <c r="C476" s="316" t="n">
        <v>5113</v>
      </c>
      <c r="D476" s="70" t="s">
        <v>540</v>
      </c>
      <c r="E476" s="145" t="n">
        <f aca="false">SUM(F476:K476)</f>
        <v>0</v>
      </c>
      <c r="F476" s="71"/>
      <c r="G476" s="75"/>
      <c r="H476" s="71"/>
      <c r="I476" s="71"/>
      <c r="J476" s="71"/>
      <c r="K476" s="72"/>
      <c r="L476" s="73"/>
    </row>
    <row r="477" customFormat="false" ht="30" hidden="false" customHeight="true" outlineLevel="0" collapsed="false">
      <c r="A477" s="208"/>
      <c r="B477" s="154"/>
      <c r="C477" s="316" t="n">
        <v>511322</v>
      </c>
      <c r="D477" s="70" t="s">
        <v>541</v>
      </c>
      <c r="E477" s="145" t="n">
        <f aca="false">SUM(F477:K477)</f>
        <v>12978</v>
      </c>
      <c r="F477" s="71"/>
      <c r="G477" s="317" t="n">
        <v>11978</v>
      </c>
      <c r="H477" s="71"/>
      <c r="I477" s="71"/>
      <c r="J477" s="71"/>
      <c r="K477" s="72" t="n">
        <v>1000</v>
      </c>
      <c r="L477" s="73"/>
    </row>
    <row r="478" customFormat="false" ht="30" hidden="false" customHeight="true" outlineLevel="0" collapsed="false">
      <c r="A478" s="208" t="n">
        <f aca="false">A476+1</f>
        <v>279</v>
      </c>
      <c r="B478" s="154" t="n">
        <v>5347</v>
      </c>
      <c r="C478" s="316" t="n">
        <v>5114</v>
      </c>
      <c r="D478" s="70" t="s">
        <v>542</v>
      </c>
      <c r="E478" s="145" t="n">
        <f aca="false">SUM(F478:K478)</f>
        <v>10790</v>
      </c>
      <c r="F478" s="71"/>
      <c r="G478" s="317" t="n">
        <f aca="false">(2150+8640)</f>
        <v>10790</v>
      </c>
      <c r="H478" s="71"/>
      <c r="I478" s="71"/>
      <c r="J478" s="71"/>
      <c r="K478" s="72"/>
      <c r="L478" s="73"/>
    </row>
    <row r="479" customFormat="false" ht="30" hidden="false" customHeight="true" outlineLevel="0" collapsed="false">
      <c r="A479" s="59" t="n">
        <f aca="false">A478+1</f>
        <v>280</v>
      </c>
      <c r="B479" s="141" t="n">
        <v>5348</v>
      </c>
      <c r="C479" s="61" t="n">
        <v>5120</v>
      </c>
      <c r="D479" s="318" t="s">
        <v>543</v>
      </c>
      <c r="E479" s="63" t="n">
        <f aca="false">E481+E492+E501+E480</f>
        <v>29220</v>
      </c>
      <c r="F479" s="64" t="n">
        <f aca="false">F481+F492+F501+F480</f>
        <v>0</v>
      </c>
      <c r="G479" s="64" t="n">
        <f aca="false">G481+G492+G501+G480</f>
        <v>14770</v>
      </c>
      <c r="H479" s="64" t="n">
        <f aca="false">H481+H492+H501+H480</f>
        <v>0</v>
      </c>
      <c r="I479" s="64" t="n">
        <f aca="false">I481+I492+I501+I480</f>
        <v>0</v>
      </c>
      <c r="J479" s="64" t="n">
        <f aca="false">J481+J492+J501+J480</f>
        <v>0</v>
      </c>
      <c r="K479" s="65" t="n">
        <f aca="false">K481+K492+K501+K480</f>
        <v>14450</v>
      </c>
      <c r="L479" s="58"/>
    </row>
    <row r="480" customFormat="false" ht="30" hidden="false" customHeight="true" outlineLevel="0" collapsed="false">
      <c r="A480" s="59" t="n">
        <f aca="false">A479+1</f>
        <v>281</v>
      </c>
      <c r="B480" s="143" t="n">
        <v>5349</v>
      </c>
      <c r="C480" s="69" t="n">
        <v>5121</v>
      </c>
      <c r="D480" s="70" t="s">
        <v>544</v>
      </c>
      <c r="E480" s="145" t="n">
        <f aca="false">SUM(F480:K480)</f>
        <v>1000</v>
      </c>
      <c r="F480" s="71"/>
      <c r="G480" s="71"/>
      <c r="H480" s="71"/>
      <c r="I480" s="71"/>
      <c r="J480" s="71"/>
      <c r="K480" s="319" t="n">
        <v>1000</v>
      </c>
      <c r="L480" s="320"/>
    </row>
    <row r="481" customFormat="false" ht="30" hidden="false" customHeight="true" outlineLevel="0" collapsed="false">
      <c r="A481" s="59" t="n">
        <f aca="false">A480+1</f>
        <v>282</v>
      </c>
      <c r="B481" s="141" t="n">
        <v>5350</v>
      </c>
      <c r="C481" s="61" t="n">
        <v>5122</v>
      </c>
      <c r="D481" s="62" t="s">
        <v>545</v>
      </c>
      <c r="E481" s="321" t="n">
        <f aca="false">E482+E484+E485+E486+E483+E490+E491+E487</f>
        <v>3450</v>
      </c>
      <c r="F481" s="202" t="n">
        <f aca="false">F482+F484+F485+F486+F483+F490+F491+F487</f>
        <v>0</v>
      </c>
      <c r="G481" s="202" t="n">
        <f aca="false">G482+G484+G485+G486+G483+G490+G491+G487</f>
        <v>0</v>
      </c>
      <c r="H481" s="202" t="n">
        <f aca="false">H482+H484+H485+H486+H483+H490+H491+H487</f>
        <v>0</v>
      </c>
      <c r="I481" s="202" t="n">
        <f aca="false">I482+I484+I485+I486+I483+I490+I491+I487</f>
        <v>0</v>
      </c>
      <c r="J481" s="202" t="n">
        <f aca="false">J482+J484+J485+J486+J483+J490+J491+J487</f>
        <v>0</v>
      </c>
      <c r="K481" s="315" t="n">
        <f aca="false">K482+K484+K485+K486+K483+K490+K491+K487</f>
        <v>3450</v>
      </c>
      <c r="L481" s="204"/>
    </row>
    <row r="482" customFormat="false" ht="30" hidden="false" customHeight="true" outlineLevel="0" collapsed="false">
      <c r="A482" s="198" t="n">
        <f aca="false">A481+1</f>
        <v>283</v>
      </c>
      <c r="B482" s="162"/>
      <c r="C482" s="167" t="n">
        <v>512211</v>
      </c>
      <c r="D482" s="164" t="s">
        <v>546</v>
      </c>
      <c r="E482" s="322" t="n">
        <f aca="false">SUM(F482:K482)</f>
        <v>900</v>
      </c>
      <c r="F482" s="89"/>
      <c r="G482" s="89"/>
      <c r="H482" s="89"/>
      <c r="I482" s="89"/>
      <c r="J482" s="89"/>
      <c r="K482" s="91" t="n">
        <v>900</v>
      </c>
      <c r="L482" s="92"/>
    </row>
    <row r="483" customFormat="false" ht="30" hidden="false" customHeight="true" outlineLevel="0" collapsed="false">
      <c r="A483" s="198" t="n">
        <f aca="false">A482+1</f>
        <v>284</v>
      </c>
      <c r="B483" s="162"/>
      <c r="C483" s="167" t="n">
        <v>512211</v>
      </c>
      <c r="D483" s="164" t="s">
        <v>547</v>
      </c>
      <c r="E483" s="322" t="n">
        <f aca="false">SUM(F483:K483)</f>
        <v>900</v>
      </c>
      <c r="F483" s="89"/>
      <c r="G483" s="89"/>
      <c r="H483" s="89"/>
      <c r="I483" s="89"/>
      <c r="J483" s="89"/>
      <c r="K483" s="91" t="n">
        <v>900</v>
      </c>
      <c r="L483" s="92"/>
    </row>
    <row r="484" customFormat="false" ht="30" hidden="false" customHeight="true" outlineLevel="0" collapsed="false">
      <c r="A484" s="198" t="n">
        <f aca="false">A483+1</f>
        <v>285</v>
      </c>
      <c r="B484" s="162"/>
      <c r="C484" s="167" t="n">
        <v>5122111</v>
      </c>
      <c r="D484" s="164" t="s">
        <v>548</v>
      </c>
      <c r="E484" s="322" t="n">
        <f aca="false">SUM(F484:K484)</f>
        <v>300</v>
      </c>
      <c r="F484" s="89"/>
      <c r="G484" s="89"/>
      <c r="H484" s="89"/>
      <c r="I484" s="89"/>
      <c r="J484" s="89"/>
      <c r="K484" s="91" t="n">
        <v>300</v>
      </c>
      <c r="L484" s="92"/>
    </row>
    <row r="485" customFormat="false" ht="30" hidden="false" customHeight="true" outlineLevel="0" collapsed="false">
      <c r="A485" s="198" t="n">
        <f aca="false">A484+1</f>
        <v>286</v>
      </c>
      <c r="B485" s="162"/>
      <c r="C485" s="167" t="n">
        <v>512221</v>
      </c>
      <c r="D485" s="164" t="s">
        <v>549</v>
      </c>
      <c r="E485" s="322" t="n">
        <f aca="false">SUM(F485:K485)</f>
        <v>1200</v>
      </c>
      <c r="F485" s="89"/>
      <c r="G485" s="89" t="n">
        <v>0</v>
      </c>
      <c r="H485" s="89"/>
      <c r="I485" s="89"/>
      <c r="J485" s="89"/>
      <c r="K485" s="91" t="n">
        <v>1200</v>
      </c>
      <c r="L485" s="92"/>
    </row>
    <row r="486" customFormat="false" ht="30" hidden="true" customHeight="true" outlineLevel="0" collapsed="false">
      <c r="A486" s="198" t="n">
        <f aca="false">A485+1</f>
        <v>287</v>
      </c>
      <c r="B486" s="162"/>
      <c r="C486" s="323" t="n">
        <v>512231</v>
      </c>
      <c r="D486" s="225" t="s">
        <v>550</v>
      </c>
      <c r="E486" s="322" t="n">
        <f aca="false">SUM(F486:K486)</f>
        <v>0</v>
      </c>
      <c r="F486" s="75"/>
      <c r="G486" s="75"/>
      <c r="H486" s="75"/>
      <c r="I486" s="75"/>
      <c r="J486" s="75"/>
      <c r="K486" s="76"/>
      <c r="L486" s="77"/>
    </row>
    <row r="487" customFormat="false" ht="30" hidden="true" customHeight="true" outlineLevel="0" collapsed="false">
      <c r="A487" s="198"/>
      <c r="B487" s="162"/>
      <c r="C487" s="224" t="n">
        <v>512252</v>
      </c>
      <c r="D487" s="230" t="s">
        <v>551</v>
      </c>
      <c r="E487" s="322" t="n">
        <f aca="false">SUM(F487:K487)</f>
        <v>0</v>
      </c>
      <c r="F487" s="75"/>
      <c r="G487" s="324"/>
      <c r="H487" s="75"/>
      <c r="I487" s="75"/>
      <c r="J487" s="75"/>
      <c r="K487" s="76"/>
      <c r="L487" s="77"/>
    </row>
    <row r="488" customFormat="false" ht="30" hidden="true" customHeight="true" outlineLevel="0" collapsed="false">
      <c r="A488" s="198" t="n">
        <f aca="false">A486+1</f>
        <v>288</v>
      </c>
      <c r="B488" s="143" t="n">
        <v>5351</v>
      </c>
      <c r="C488" s="325" t="n">
        <v>5123</v>
      </c>
      <c r="D488" s="326" t="s">
        <v>552</v>
      </c>
      <c r="E488" s="322" t="n">
        <f aca="false">SUM(F488:K488)</f>
        <v>0</v>
      </c>
      <c r="F488" s="71"/>
      <c r="G488" s="327"/>
      <c r="H488" s="71"/>
      <c r="I488" s="71"/>
      <c r="J488" s="71"/>
      <c r="K488" s="72"/>
      <c r="L488" s="73"/>
    </row>
    <row r="489" customFormat="false" ht="30" hidden="true" customHeight="true" outlineLevel="0" collapsed="false">
      <c r="A489" s="198" t="n">
        <f aca="false">A488+1</f>
        <v>289</v>
      </c>
      <c r="B489" s="143" t="n">
        <v>5352</v>
      </c>
      <c r="C489" s="325" t="n">
        <v>5124</v>
      </c>
      <c r="D489" s="326" t="s">
        <v>553</v>
      </c>
      <c r="E489" s="322" t="n">
        <f aca="false">SUM(F489:K489)</f>
        <v>0</v>
      </c>
      <c r="F489" s="71"/>
      <c r="G489" s="71"/>
      <c r="H489" s="71"/>
      <c r="I489" s="71"/>
      <c r="J489" s="71"/>
      <c r="K489" s="72"/>
      <c r="L489" s="73"/>
    </row>
    <row r="490" customFormat="false" ht="30" hidden="true" customHeight="true" outlineLevel="0" collapsed="false">
      <c r="A490" s="198"/>
      <c r="B490" s="143"/>
      <c r="C490" s="263" t="n">
        <v>512232</v>
      </c>
      <c r="D490" s="264" t="s">
        <v>554</v>
      </c>
      <c r="E490" s="322" t="n">
        <f aca="false">SUM(F490:K490)</f>
        <v>0</v>
      </c>
      <c r="F490" s="71"/>
      <c r="G490" s="71"/>
      <c r="H490" s="71"/>
      <c r="I490" s="71"/>
      <c r="J490" s="71"/>
      <c r="K490" s="72"/>
      <c r="L490" s="73"/>
    </row>
    <row r="491" customFormat="false" ht="30" hidden="false" customHeight="true" outlineLevel="0" collapsed="false">
      <c r="A491" s="198"/>
      <c r="B491" s="143"/>
      <c r="C491" s="263" t="n">
        <v>512241</v>
      </c>
      <c r="D491" s="264" t="s">
        <v>555</v>
      </c>
      <c r="E491" s="322" t="n">
        <f aca="false">SUM(F491:K491)</f>
        <v>150</v>
      </c>
      <c r="F491" s="71"/>
      <c r="G491" s="71"/>
      <c r="H491" s="71"/>
      <c r="I491" s="71"/>
      <c r="J491" s="71"/>
      <c r="K491" s="72" t="n">
        <v>150</v>
      </c>
      <c r="L491" s="73"/>
    </row>
    <row r="492" customFormat="false" ht="30" hidden="false" customHeight="true" outlineLevel="0" collapsed="false">
      <c r="A492" s="59" t="n">
        <f aca="false">A489+1</f>
        <v>290</v>
      </c>
      <c r="B492" s="141" t="n">
        <v>5353</v>
      </c>
      <c r="C492" s="61" t="n">
        <v>5125</v>
      </c>
      <c r="D492" s="62" t="s">
        <v>556</v>
      </c>
      <c r="E492" s="321" t="n">
        <f aca="false">SUM(F492:K492)</f>
        <v>24770</v>
      </c>
      <c r="F492" s="202" t="n">
        <f aca="false">F493</f>
        <v>0</v>
      </c>
      <c r="G492" s="202" t="n">
        <f aca="false">G493</f>
        <v>14770</v>
      </c>
      <c r="H492" s="202" t="n">
        <f aca="false">H493</f>
        <v>0</v>
      </c>
      <c r="I492" s="202" t="n">
        <f aca="false">I493</f>
        <v>0</v>
      </c>
      <c r="J492" s="202" t="n">
        <f aca="false">J493</f>
        <v>0</v>
      </c>
      <c r="K492" s="315" t="n">
        <f aca="false">K493</f>
        <v>10000</v>
      </c>
      <c r="L492" s="204"/>
    </row>
    <row r="493" customFormat="false" ht="30" hidden="false" customHeight="true" outlineLevel="0" collapsed="false">
      <c r="A493" s="208" t="n">
        <f aca="false">A492+1</f>
        <v>291</v>
      </c>
      <c r="B493" s="141"/>
      <c r="C493" s="61" t="n">
        <v>512511</v>
      </c>
      <c r="D493" s="62" t="s">
        <v>557</v>
      </c>
      <c r="E493" s="321" t="n">
        <f aca="false">SUM(F493:K493)</f>
        <v>24770</v>
      </c>
      <c r="F493" s="202" t="n">
        <f aca="false">F494+F495</f>
        <v>0</v>
      </c>
      <c r="G493" s="202" t="n">
        <f aca="false">G494+G495</f>
        <v>14770</v>
      </c>
      <c r="H493" s="202" t="n">
        <f aca="false">H494+H495</f>
        <v>0</v>
      </c>
      <c r="I493" s="202" t="n">
        <f aca="false">I494+I495</f>
        <v>0</v>
      </c>
      <c r="J493" s="202" t="n">
        <f aca="false">J494+J495</f>
        <v>0</v>
      </c>
      <c r="K493" s="315" t="n">
        <f aca="false">K494+K495</f>
        <v>10000</v>
      </c>
      <c r="L493" s="204"/>
    </row>
    <row r="494" customFormat="false" ht="30" hidden="false" customHeight="true" outlineLevel="0" collapsed="false">
      <c r="A494" s="198" t="n">
        <f aca="false">A493+1</f>
        <v>292</v>
      </c>
      <c r="B494" s="162"/>
      <c r="C494" s="87" t="n">
        <v>5125110</v>
      </c>
      <c r="D494" s="164" t="s">
        <v>558</v>
      </c>
      <c r="E494" s="322" t="n">
        <f aca="false">SUM(F494:K494)</f>
        <v>9000</v>
      </c>
      <c r="F494" s="89" t="n">
        <v>0</v>
      </c>
      <c r="G494" s="89" t="n">
        <v>0</v>
      </c>
      <c r="H494" s="89" t="n">
        <v>0</v>
      </c>
      <c r="I494" s="89" t="n">
        <v>0</v>
      </c>
      <c r="J494" s="89" t="n">
        <v>0</v>
      </c>
      <c r="K494" s="91" t="n">
        <v>9000</v>
      </c>
      <c r="L494" s="92"/>
    </row>
    <row r="495" customFormat="false" ht="30" hidden="false" customHeight="true" outlineLevel="0" collapsed="false">
      <c r="A495" s="59" t="n">
        <f aca="false">A494+1</f>
        <v>293</v>
      </c>
      <c r="B495" s="162"/>
      <c r="C495" s="87" t="n">
        <v>5125111</v>
      </c>
      <c r="D495" s="164" t="s">
        <v>559</v>
      </c>
      <c r="E495" s="165" t="n">
        <f aca="false">SUM(F495:K495)</f>
        <v>15770</v>
      </c>
      <c r="F495" s="89"/>
      <c r="G495" s="328" t="n">
        <v>14770</v>
      </c>
      <c r="H495" s="89" t="n">
        <v>0</v>
      </c>
      <c r="I495" s="89" t="n">
        <v>0</v>
      </c>
      <c r="J495" s="89" t="n">
        <v>0</v>
      </c>
      <c r="K495" s="91" t="n">
        <v>1000</v>
      </c>
      <c r="L495" s="92"/>
    </row>
    <row r="496" customFormat="false" ht="30" hidden="true" customHeight="true" outlineLevel="0" collapsed="false">
      <c r="A496" s="103" t="n">
        <f aca="false">A495+1</f>
        <v>294</v>
      </c>
      <c r="B496" s="271"/>
      <c r="C496" s="87" t="n">
        <v>5125112</v>
      </c>
      <c r="D496" s="329" t="s">
        <v>560</v>
      </c>
      <c r="E496" s="330" t="n">
        <f aca="false">SUM(F496:K496)</f>
        <v>0</v>
      </c>
      <c r="F496" s="331"/>
      <c r="G496" s="331"/>
      <c r="H496" s="331"/>
      <c r="I496" s="331"/>
      <c r="J496" s="331"/>
      <c r="K496" s="332"/>
      <c r="L496" s="333"/>
    </row>
    <row r="497" customFormat="false" ht="30" hidden="true" customHeight="true" outlineLevel="0" collapsed="false">
      <c r="A497" s="188" t="n">
        <f aca="false">A496+1</f>
        <v>295</v>
      </c>
      <c r="B497" s="334" t="n">
        <v>5354</v>
      </c>
      <c r="C497" s="280"/>
      <c r="D497" s="335" t="s">
        <v>561</v>
      </c>
      <c r="E497" s="336" t="n">
        <f aca="false">SUM(F497:K497)</f>
        <v>0</v>
      </c>
      <c r="F497" s="337"/>
      <c r="G497" s="337"/>
      <c r="H497" s="337"/>
      <c r="I497" s="337"/>
      <c r="J497" s="337"/>
      <c r="K497" s="338"/>
      <c r="L497" s="99"/>
    </row>
    <row r="498" customFormat="false" ht="30" hidden="true" customHeight="true" outlineLevel="0" collapsed="false">
      <c r="A498" s="59" t="n">
        <f aca="false">A497+1</f>
        <v>296</v>
      </c>
      <c r="B498" s="143" t="n">
        <v>5355</v>
      </c>
      <c r="C498" s="177"/>
      <c r="D498" s="70" t="s">
        <v>562</v>
      </c>
      <c r="E498" s="145" t="n">
        <f aca="false">SUM(F498:K498)</f>
        <v>0</v>
      </c>
      <c r="F498" s="97"/>
      <c r="G498" s="97"/>
      <c r="H498" s="97"/>
      <c r="I498" s="97"/>
      <c r="J498" s="97"/>
      <c r="K498" s="98"/>
      <c r="L498" s="99"/>
    </row>
    <row r="499" customFormat="false" ht="30" hidden="true" customHeight="true" outlineLevel="0" collapsed="false">
      <c r="A499" s="59" t="n">
        <f aca="false">A498+1</f>
        <v>297</v>
      </c>
      <c r="B499" s="143" t="n">
        <v>5356</v>
      </c>
      <c r="C499" s="177"/>
      <c r="D499" s="70" t="s">
        <v>563</v>
      </c>
      <c r="E499" s="145" t="n">
        <f aca="false">SUM(F499:K499)</f>
        <v>0</v>
      </c>
      <c r="F499" s="97"/>
      <c r="G499" s="97"/>
      <c r="H499" s="97"/>
      <c r="I499" s="97"/>
      <c r="J499" s="97"/>
      <c r="K499" s="98"/>
      <c r="L499" s="99"/>
    </row>
    <row r="500" customFormat="false" ht="30" hidden="true" customHeight="true" outlineLevel="0" collapsed="false">
      <c r="A500" s="59" t="n">
        <f aca="false">A499+1</f>
        <v>298</v>
      </c>
      <c r="B500" s="143" t="n">
        <v>5357</v>
      </c>
      <c r="C500" s="177"/>
      <c r="D500" s="70" t="s">
        <v>564</v>
      </c>
      <c r="E500" s="145" t="n">
        <f aca="false">SUM(F500:K500)</f>
        <v>0</v>
      </c>
      <c r="F500" s="97"/>
      <c r="G500" s="97"/>
      <c r="H500" s="97"/>
      <c r="I500" s="97"/>
      <c r="J500" s="97"/>
      <c r="K500" s="98"/>
      <c r="L500" s="99"/>
    </row>
    <row r="501" customFormat="false" ht="30" hidden="true" customHeight="true" outlineLevel="0" collapsed="false">
      <c r="A501" s="198"/>
      <c r="B501" s="143" t="n">
        <v>5357</v>
      </c>
      <c r="C501" s="339" t="n">
        <v>5129</v>
      </c>
      <c r="D501" s="340" t="s">
        <v>565</v>
      </c>
      <c r="E501" s="321" t="n">
        <f aca="false">SUM(F501:K501)</f>
        <v>0</v>
      </c>
      <c r="F501" s="341" t="n">
        <f aca="false">F502+F503</f>
        <v>0</v>
      </c>
      <c r="G501" s="341" t="n">
        <f aca="false">G502+G503</f>
        <v>0</v>
      </c>
      <c r="H501" s="341" t="n">
        <f aca="false">H502+H503</f>
        <v>0</v>
      </c>
      <c r="I501" s="341" t="n">
        <f aca="false">I502+I503</f>
        <v>0</v>
      </c>
      <c r="J501" s="341" t="n">
        <f aca="false">J502+J503</f>
        <v>0</v>
      </c>
      <c r="K501" s="342" t="n">
        <f aca="false">K502+K503</f>
        <v>0</v>
      </c>
      <c r="L501" s="343"/>
    </row>
    <row r="502" customFormat="false" ht="30" hidden="true" customHeight="true" outlineLevel="0" collapsed="false">
      <c r="A502" s="344"/>
      <c r="B502" s="143"/>
      <c r="C502" s="345" t="n">
        <v>512912</v>
      </c>
      <c r="D502" s="346" t="s">
        <v>566</v>
      </c>
      <c r="E502" s="322" t="n">
        <f aca="false">SUM(F502:K502)</f>
        <v>0</v>
      </c>
      <c r="F502" s="100"/>
      <c r="G502" s="100"/>
      <c r="H502" s="100"/>
      <c r="I502" s="100"/>
      <c r="J502" s="100"/>
      <c r="K502" s="101"/>
      <c r="L502" s="102"/>
    </row>
    <row r="503" customFormat="false" ht="30" hidden="true" customHeight="true" outlineLevel="0" collapsed="false">
      <c r="A503" s="344"/>
      <c r="B503" s="143"/>
      <c r="C503" s="345" t="n">
        <v>512921</v>
      </c>
      <c r="D503" s="346" t="s">
        <v>567</v>
      </c>
      <c r="E503" s="322" t="n">
        <f aca="false">SUM(F503:K503)</f>
        <v>0</v>
      </c>
      <c r="F503" s="100"/>
      <c r="G503" s="100"/>
      <c r="H503" s="100"/>
      <c r="I503" s="100"/>
      <c r="J503" s="100"/>
      <c r="K503" s="101"/>
      <c r="L503" s="102"/>
    </row>
    <row r="504" customFormat="false" ht="30" hidden="true" customHeight="true" outlineLevel="0" collapsed="false">
      <c r="A504" s="59" t="n">
        <f aca="false">A500+1</f>
        <v>299</v>
      </c>
      <c r="B504" s="141" t="n">
        <v>5358</v>
      </c>
      <c r="C504" s="61" t="n">
        <v>5130</v>
      </c>
      <c r="D504" s="62" t="s">
        <v>568</v>
      </c>
      <c r="E504" s="63" t="n">
        <f aca="false">SUM(F504:K504)</f>
        <v>0</v>
      </c>
      <c r="F504" s="94" t="n">
        <f aca="false">F505</f>
        <v>0</v>
      </c>
      <c r="G504" s="94" t="n">
        <f aca="false">G505</f>
        <v>0</v>
      </c>
      <c r="H504" s="94" t="n">
        <f aca="false">H505</f>
        <v>0</v>
      </c>
      <c r="I504" s="94" t="n">
        <f aca="false">I505</f>
        <v>0</v>
      </c>
      <c r="J504" s="94" t="n">
        <f aca="false">J505</f>
        <v>0</v>
      </c>
      <c r="K504" s="95" t="n">
        <f aca="false">K505</f>
        <v>0</v>
      </c>
      <c r="L504" s="96"/>
    </row>
    <row r="505" customFormat="false" ht="30" hidden="true" customHeight="true" outlineLevel="0" collapsed="false">
      <c r="A505" s="59" t="n">
        <f aca="false">A504+1</f>
        <v>300</v>
      </c>
      <c r="B505" s="143" t="n">
        <f aca="false">B504+1</f>
        <v>5359</v>
      </c>
      <c r="C505" s="69" t="n">
        <v>5131</v>
      </c>
      <c r="D505" s="70" t="s">
        <v>569</v>
      </c>
      <c r="E505" s="145" t="n">
        <f aca="false">SUM(F505:K505)</f>
        <v>0</v>
      </c>
      <c r="F505" s="97"/>
      <c r="G505" s="97"/>
      <c r="H505" s="97"/>
      <c r="I505" s="97"/>
      <c r="J505" s="97"/>
      <c r="K505" s="98"/>
      <c r="L505" s="99"/>
    </row>
    <row r="506" customFormat="false" ht="30" hidden="true" customHeight="true" outlineLevel="0" collapsed="false">
      <c r="A506" s="59" t="n">
        <f aca="false">A505+1</f>
        <v>301</v>
      </c>
      <c r="B506" s="141" t="n">
        <f aca="false">B505+1</f>
        <v>5360</v>
      </c>
      <c r="C506" s="61" t="n">
        <v>5140</v>
      </c>
      <c r="D506" s="62" t="s">
        <v>570</v>
      </c>
      <c r="E506" s="63" t="n">
        <f aca="false">SUM(F506:K506)</f>
        <v>0</v>
      </c>
      <c r="F506" s="94" t="n">
        <f aca="false">F507</f>
        <v>0</v>
      </c>
      <c r="G506" s="94" t="n">
        <f aca="false">G507</f>
        <v>0</v>
      </c>
      <c r="H506" s="94" t="n">
        <f aca="false">H507</f>
        <v>0</v>
      </c>
      <c r="I506" s="94" t="n">
        <f aca="false">I507</f>
        <v>0</v>
      </c>
      <c r="J506" s="94" t="n">
        <f aca="false">J507</f>
        <v>0</v>
      </c>
      <c r="K506" s="95" t="n">
        <f aca="false">K507</f>
        <v>0</v>
      </c>
      <c r="L506" s="96"/>
    </row>
    <row r="507" customFormat="false" ht="30" hidden="true" customHeight="true" outlineLevel="0" collapsed="false">
      <c r="A507" s="59" t="n">
        <f aca="false">A506+1</f>
        <v>302</v>
      </c>
      <c r="B507" s="143" t="n">
        <f aca="false">B506+1</f>
        <v>5361</v>
      </c>
      <c r="C507" s="69" t="n">
        <v>5141</v>
      </c>
      <c r="D507" s="70" t="s">
        <v>571</v>
      </c>
      <c r="E507" s="145" t="n">
        <f aca="false">SUM(F507:K507)</f>
        <v>0</v>
      </c>
      <c r="F507" s="97"/>
      <c r="G507" s="97"/>
      <c r="H507" s="97"/>
      <c r="I507" s="97"/>
      <c r="J507" s="97"/>
      <c r="K507" s="98"/>
      <c r="L507" s="99"/>
    </row>
    <row r="508" customFormat="false" ht="30" hidden="true" customHeight="true" outlineLevel="0" collapsed="false">
      <c r="A508" s="59" t="n">
        <f aca="false">A507+1</f>
        <v>303</v>
      </c>
      <c r="B508" s="141" t="n">
        <f aca="false">B507+1</f>
        <v>5362</v>
      </c>
      <c r="C508" s="61" t="n">
        <v>5150</v>
      </c>
      <c r="D508" s="62" t="s">
        <v>572</v>
      </c>
      <c r="E508" s="63" t="n">
        <f aca="false">SUM(F508:K508)</f>
        <v>0</v>
      </c>
      <c r="F508" s="94" t="n">
        <f aca="false">F509</f>
        <v>0</v>
      </c>
      <c r="G508" s="94" t="n">
        <f aca="false">G509</f>
        <v>0</v>
      </c>
      <c r="H508" s="94" t="n">
        <f aca="false">H509</f>
        <v>0</v>
      </c>
      <c r="I508" s="94" t="n">
        <f aca="false">I509</f>
        <v>0</v>
      </c>
      <c r="J508" s="94" t="n">
        <f aca="false">J509</f>
        <v>0</v>
      </c>
      <c r="K508" s="95" t="n">
        <f aca="false">K509</f>
        <v>0</v>
      </c>
      <c r="L508" s="96"/>
    </row>
    <row r="509" customFormat="false" ht="30" hidden="true" customHeight="true" outlineLevel="0" collapsed="false">
      <c r="A509" s="59" t="n">
        <f aca="false">A508+1</f>
        <v>304</v>
      </c>
      <c r="B509" s="143" t="n">
        <f aca="false">B508+1</f>
        <v>5363</v>
      </c>
      <c r="C509" s="69" t="n">
        <v>5151</v>
      </c>
      <c r="D509" s="70" t="s">
        <v>573</v>
      </c>
      <c r="E509" s="145" t="n">
        <f aca="false">SUM(F509:K509)</f>
        <v>0</v>
      </c>
      <c r="F509" s="97"/>
      <c r="G509" s="97"/>
      <c r="H509" s="97"/>
      <c r="I509" s="97"/>
      <c r="J509" s="97"/>
      <c r="K509" s="98"/>
      <c r="L509" s="99"/>
    </row>
    <row r="510" customFormat="false" ht="30" hidden="true" customHeight="true" outlineLevel="0" collapsed="false">
      <c r="A510" s="59" t="n">
        <f aca="false">A509+1</f>
        <v>305</v>
      </c>
      <c r="B510" s="141" t="n">
        <f aca="false">B509+1</f>
        <v>5364</v>
      </c>
      <c r="C510" s="61" t="n">
        <v>5200</v>
      </c>
      <c r="D510" s="62" t="s">
        <v>574</v>
      </c>
      <c r="E510" s="63" t="n">
        <f aca="false">SUM(F510:K510)</f>
        <v>0</v>
      </c>
      <c r="F510" s="94" t="n">
        <f aca="false">F511+F513+F517</f>
        <v>0</v>
      </c>
      <c r="G510" s="94" t="n">
        <f aca="false">G511+G513+G517</f>
        <v>0</v>
      </c>
      <c r="H510" s="94" t="n">
        <f aca="false">H511+H513+H517</f>
        <v>0</v>
      </c>
      <c r="I510" s="94" t="n">
        <f aca="false">I511+I513+I517</f>
        <v>0</v>
      </c>
      <c r="J510" s="94" t="n">
        <f aca="false">J511+J513+J517</f>
        <v>0</v>
      </c>
      <c r="K510" s="95" t="n">
        <f aca="false">K511+K513+K517</f>
        <v>0</v>
      </c>
      <c r="L510" s="96"/>
    </row>
    <row r="511" customFormat="false" ht="30" hidden="true" customHeight="true" outlineLevel="0" collapsed="false">
      <c r="A511" s="59" t="n">
        <f aca="false">A510+1</f>
        <v>306</v>
      </c>
      <c r="B511" s="141" t="n">
        <f aca="false">B510+1</f>
        <v>5365</v>
      </c>
      <c r="C511" s="61" t="n">
        <v>5210</v>
      </c>
      <c r="D511" s="62" t="s">
        <v>575</v>
      </c>
      <c r="E511" s="63" t="n">
        <f aca="false">SUM(F511:K511)</f>
        <v>0</v>
      </c>
      <c r="F511" s="94" t="n">
        <f aca="false">F512</f>
        <v>0</v>
      </c>
      <c r="G511" s="94" t="n">
        <f aca="false">G512</f>
        <v>0</v>
      </c>
      <c r="H511" s="94" t="n">
        <f aca="false">H512</f>
        <v>0</v>
      </c>
      <c r="I511" s="94" t="n">
        <f aca="false">I512</f>
        <v>0</v>
      </c>
      <c r="J511" s="94" t="n">
        <f aca="false">J512</f>
        <v>0</v>
      </c>
      <c r="K511" s="95" t="n">
        <f aca="false">K512</f>
        <v>0</v>
      </c>
      <c r="L511" s="96"/>
    </row>
    <row r="512" customFormat="false" ht="30" hidden="true" customHeight="true" outlineLevel="0" collapsed="false">
      <c r="A512" s="59" t="n">
        <f aca="false">A511+1</f>
        <v>307</v>
      </c>
      <c r="B512" s="143" t="n">
        <f aca="false">B511+1</f>
        <v>5366</v>
      </c>
      <c r="C512" s="69" t="n">
        <v>5211</v>
      </c>
      <c r="D512" s="70" t="s">
        <v>576</v>
      </c>
      <c r="E512" s="145" t="n">
        <f aca="false">SUM(F512:K512)</f>
        <v>0</v>
      </c>
      <c r="F512" s="97"/>
      <c r="G512" s="97"/>
      <c r="H512" s="97"/>
      <c r="I512" s="97"/>
      <c r="J512" s="97"/>
      <c r="K512" s="98"/>
      <c r="L512" s="99"/>
    </row>
    <row r="513" customFormat="false" ht="30" hidden="true" customHeight="true" outlineLevel="0" collapsed="false">
      <c r="A513" s="59" t="n">
        <f aca="false">A512+1</f>
        <v>308</v>
      </c>
      <c r="B513" s="141" t="n">
        <f aca="false">B512+1</f>
        <v>5367</v>
      </c>
      <c r="C513" s="61" t="n">
        <v>5220</v>
      </c>
      <c r="D513" s="62" t="s">
        <v>577</v>
      </c>
      <c r="E513" s="63" t="n">
        <f aca="false">SUM(F513:K513)</f>
        <v>0</v>
      </c>
      <c r="F513" s="94" t="n">
        <f aca="false">SUM(F514:F516)</f>
        <v>0</v>
      </c>
      <c r="G513" s="94" t="n">
        <f aca="false">SUM(G514:G516)</f>
        <v>0</v>
      </c>
      <c r="H513" s="94" t="n">
        <f aca="false">SUM(H514:H516)</f>
        <v>0</v>
      </c>
      <c r="I513" s="94" t="n">
        <f aca="false">SUM(I514:I516)</f>
        <v>0</v>
      </c>
      <c r="J513" s="94" t="n">
        <f aca="false">SUM(J514:J516)</f>
        <v>0</v>
      </c>
      <c r="K513" s="95" t="n">
        <f aca="false">SUM(K514:K516)</f>
        <v>0</v>
      </c>
      <c r="L513" s="96"/>
    </row>
    <row r="514" customFormat="false" ht="30" hidden="true" customHeight="true" outlineLevel="0" collapsed="false">
      <c r="A514" s="59" t="n">
        <f aca="false">A513+1</f>
        <v>309</v>
      </c>
      <c r="B514" s="143" t="n">
        <f aca="false">B513+1</f>
        <v>5368</v>
      </c>
      <c r="C514" s="69" t="n">
        <v>5221</v>
      </c>
      <c r="D514" s="70" t="s">
        <v>578</v>
      </c>
      <c r="E514" s="145" t="n">
        <f aca="false">SUM(F514:K514)</f>
        <v>0</v>
      </c>
      <c r="F514" s="97"/>
      <c r="G514" s="97"/>
      <c r="H514" s="97"/>
      <c r="I514" s="97"/>
      <c r="J514" s="97"/>
      <c r="K514" s="98"/>
      <c r="L514" s="99"/>
    </row>
    <row r="515" customFormat="false" ht="30" hidden="true" customHeight="true" outlineLevel="0" collapsed="false">
      <c r="A515" s="59" t="n">
        <f aca="false">A514+1</f>
        <v>310</v>
      </c>
      <c r="B515" s="143" t="n">
        <f aca="false">B514+1</f>
        <v>5369</v>
      </c>
      <c r="C515" s="69" t="n">
        <v>5222</v>
      </c>
      <c r="D515" s="70" t="s">
        <v>579</v>
      </c>
      <c r="E515" s="145" t="n">
        <f aca="false">SUM(F515:K515)</f>
        <v>0</v>
      </c>
      <c r="F515" s="97"/>
      <c r="G515" s="97"/>
      <c r="H515" s="97"/>
      <c r="I515" s="97"/>
      <c r="J515" s="97"/>
      <c r="K515" s="98"/>
      <c r="L515" s="99"/>
    </row>
    <row r="516" customFormat="false" ht="30" hidden="true" customHeight="true" outlineLevel="0" collapsed="false">
      <c r="A516" s="59" t="n">
        <f aca="false">A515+1</f>
        <v>311</v>
      </c>
      <c r="B516" s="143" t="n">
        <f aca="false">B515+1</f>
        <v>5370</v>
      </c>
      <c r="C516" s="69" t="n">
        <v>5223</v>
      </c>
      <c r="D516" s="70" t="s">
        <v>580</v>
      </c>
      <c r="E516" s="145" t="n">
        <f aca="false">SUM(F516:K516)</f>
        <v>0</v>
      </c>
      <c r="F516" s="97"/>
      <c r="G516" s="97"/>
      <c r="H516" s="97"/>
      <c r="I516" s="97"/>
      <c r="J516" s="97"/>
      <c r="K516" s="98"/>
      <c r="L516" s="99"/>
    </row>
    <row r="517" customFormat="false" ht="30" hidden="true" customHeight="true" outlineLevel="0" collapsed="false">
      <c r="A517" s="59" t="n">
        <f aca="false">A516+1</f>
        <v>312</v>
      </c>
      <c r="B517" s="141" t="n">
        <f aca="false">B516+1</f>
        <v>5371</v>
      </c>
      <c r="C517" s="61" t="n">
        <v>5230</v>
      </c>
      <c r="D517" s="62" t="s">
        <v>581</v>
      </c>
      <c r="E517" s="63" t="n">
        <f aca="false">SUM(F517:K517)</f>
        <v>0</v>
      </c>
      <c r="F517" s="94" t="n">
        <f aca="false">F518</f>
        <v>0</v>
      </c>
      <c r="G517" s="94" t="n">
        <f aca="false">G518</f>
        <v>0</v>
      </c>
      <c r="H517" s="94" t="n">
        <f aca="false">H518</f>
        <v>0</v>
      </c>
      <c r="I517" s="94" t="n">
        <f aca="false">I518</f>
        <v>0</v>
      </c>
      <c r="J517" s="94" t="n">
        <f aca="false">J518</f>
        <v>0</v>
      </c>
      <c r="K517" s="95" t="n">
        <f aca="false">K518</f>
        <v>0</v>
      </c>
      <c r="L517" s="96"/>
    </row>
    <row r="518" customFormat="false" ht="30" hidden="true" customHeight="true" outlineLevel="0" collapsed="false">
      <c r="A518" s="59" t="n">
        <f aca="false">A517+1</f>
        <v>313</v>
      </c>
      <c r="B518" s="143" t="n">
        <f aca="false">B517+1</f>
        <v>5372</v>
      </c>
      <c r="C518" s="69" t="n">
        <v>5231</v>
      </c>
      <c r="D518" s="70" t="s">
        <v>582</v>
      </c>
      <c r="E518" s="145" t="n">
        <f aca="false">SUM(F518:K518)</f>
        <v>0</v>
      </c>
      <c r="F518" s="97"/>
      <c r="G518" s="97"/>
      <c r="H518" s="97"/>
      <c r="I518" s="97"/>
      <c r="J518" s="97"/>
      <c r="K518" s="98"/>
      <c r="L518" s="99"/>
    </row>
    <row r="519" customFormat="false" ht="30" hidden="true" customHeight="true" outlineLevel="0" collapsed="false">
      <c r="A519" s="59" t="n">
        <f aca="false">A518+1</f>
        <v>314</v>
      </c>
      <c r="B519" s="141" t="n">
        <f aca="false">B518+1</f>
        <v>5373</v>
      </c>
      <c r="C519" s="61" t="n">
        <v>5300</v>
      </c>
      <c r="D519" s="62" t="s">
        <v>583</v>
      </c>
      <c r="E519" s="63" t="n">
        <f aca="false">SUM(F519:K519)</f>
        <v>0</v>
      </c>
      <c r="F519" s="94" t="n">
        <f aca="false">F520</f>
        <v>0</v>
      </c>
      <c r="G519" s="94" t="n">
        <f aca="false">G520</f>
        <v>0</v>
      </c>
      <c r="H519" s="94" t="n">
        <f aca="false">H520</f>
        <v>0</v>
      </c>
      <c r="I519" s="94" t="n">
        <f aca="false">I520</f>
        <v>0</v>
      </c>
      <c r="J519" s="94" t="n">
        <f aca="false">J520</f>
        <v>0</v>
      </c>
      <c r="K519" s="95" t="n">
        <f aca="false">K520</f>
        <v>0</v>
      </c>
      <c r="L519" s="96"/>
    </row>
    <row r="520" customFormat="false" ht="30" hidden="true" customHeight="true" outlineLevel="0" collapsed="false">
      <c r="A520" s="59" t="n">
        <f aca="false">A519+1</f>
        <v>315</v>
      </c>
      <c r="B520" s="141" t="n">
        <f aca="false">B519+1</f>
        <v>5374</v>
      </c>
      <c r="C520" s="61" t="n">
        <v>5310</v>
      </c>
      <c r="D520" s="62" t="s">
        <v>584</v>
      </c>
      <c r="E520" s="63" t="n">
        <f aca="false">SUM(F520:K520)</f>
        <v>0</v>
      </c>
      <c r="F520" s="94" t="n">
        <f aca="false">F521</f>
        <v>0</v>
      </c>
      <c r="G520" s="94" t="n">
        <f aca="false">G521</f>
        <v>0</v>
      </c>
      <c r="H520" s="94" t="n">
        <f aca="false">H521</f>
        <v>0</v>
      </c>
      <c r="I520" s="94" t="n">
        <f aca="false">I521</f>
        <v>0</v>
      </c>
      <c r="J520" s="94" t="n">
        <f aca="false">J521</f>
        <v>0</v>
      </c>
      <c r="K520" s="95" t="n">
        <f aca="false">K521</f>
        <v>0</v>
      </c>
      <c r="L520" s="96"/>
    </row>
    <row r="521" customFormat="false" ht="30" hidden="true" customHeight="true" outlineLevel="0" collapsed="false">
      <c r="A521" s="59" t="n">
        <f aca="false">A520+1</f>
        <v>316</v>
      </c>
      <c r="B521" s="143" t="n">
        <f aca="false">B520+1</f>
        <v>5375</v>
      </c>
      <c r="C521" s="69" t="n">
        <v>5311</v>
      </c>
      <c r="D521" s="70" t="s">
        <v>585</v>
      </c>
      <c r="E521" s="145" t="n">
        <f aca="false">SUM(F521:K521)</f>
        <v>0</v>
      </c>
      <c r="F521" s="97"/>
      <c r="G521" s="97"/>
      <c r="H521" s="97"/>
      <c r="I521" s="97"/>
      <c r="J521" s="97"/>
      <c r="K521" s="98"/>
      <c r="L521" s="99"/>
    </row>
    <row r="522" customFormat="false" ht="30" hidden="true" customHeight="true" outlineLevel="0" collapsed="false">
      <c r="A522" s="59" t="n">
        <f aca="false">A521+1</f>
        <v>317</v>
      </c>
      <c r="B522" s="141" t="n">
        <f aca="false">B521+1</f>
        <v>5376</v>
      </c>
      <c r="C522" s="61" t="n">
        <v>5400</v>
      </c>
      <c r="D522" s="62" t="s">
        <v>586</v>
      </c>
      <c r="E522" s="63" t="n">
        <f aca="false">SUM(F522:K522)</f>
        <v>0</v>
      </c>
      <c r="F522" s="94" t="n">
        <f aca="false">F523+F525+F527</f>
        <v>0</v>
      </c>
      <c r="G522" s="94" t="n">
        <f aca="false">G523+G525+G527</f>
        <v>0</v>
      </c>
      <c r="H522" s="94" t="n">
        <f aca="false">H523+H525+H527</f>
        <v>0</v>
      </c>
      <c r="I522" s="94" t="n">
        <f aca="false">I523+I525+I527</f>
        <v>0</v>
      </c>
      <c r="J522" s="94" t="n">
        <f aca="false">J523+J525+J527</f>
        <v>0</v>
      </c>
      <c r="K522" s="95" t="n">
        <f aca="false">K523+K525+K527</f>
        <v>0</v>
      </c>
      <c r="L522" s="96"/>
    </row>
    <row r="523" customFormat="false" ht="30" hidden="true" customHeight="true" outlineLevel="0" collapsed="false">
      <c r="A523" s="59" t="n">
        <f aca="false">A522+1</f>
        <v>318</v>
      </c>
      <c r="B523" s="141" t="n">
        <f aca="false">B522+1</f>
        <v>5377</v>
      </c>
      <c r="C523" s="61" t="n">
        <v>5410</v>
      </c>
      <c r="D523" s="62" t="s">
        <v>587</v>
      </c>
      <c r="E523" s="63" t="n">
        <f aca="false">SUM(F523:K523)</f>
        <v>0</v>
      </c>
      <c r="F523" s="94" t="n">
        <f aca="false">F524</f>
        <v>0</v>
      </c>
      <c r="G523" s="94" t="n">
        <f aca="false">G524</f>
        <v>0</v>
      </c>
      <c r="H523" s="94" t="n">
        <f aca="false">H524</f>
        <v>0</v>
      </c>
      <c r="I523" s="94" t="n">
        <f aca="false">I524</f>
        <v>0</v>
      </c>
      <c r="J523" s="94" t="n">
        <f aca="false">J524</f>
        <v>0</v>
      </c>
      <c r="K523" s="95" t="n">
        <f aca="false">K524</f>
        <v>0</v>
      </c>
      <c r="L523" s="96"/>
    </row>
    <row r="524" customFormat="false" ht="30" hidden="true" customHeight="true" outlineLevel="0" collapsed="false">
      <c r="A524" s="59" t="n">
        <f aca="false">A523+1</f>
        <v>319</v>
      </c>
      <c r="B524" s="143" t="n">
        <f aca="false">B523+1</f>
        <v>5378</v>
      </c>
      <c r="C524" s="69" t="n">
        <v>5411</v>
      </c>
      <c r="D524" s="70" t="s">
        <v>588</v>
      </c>
      <c r="E524" s="145" t="n">
        <f aca="false">SUM(F524:K524)</f>
        <v>0</v>
      </c>
      <c r="F524" s="97"/>
      <c r="G524" s="97"/>
      <c r="H524" s="97"/>
      <c r="I524" s="97"/>
      <c r="J524" s="97"/>
      <c r="K524" s="98"/>
      <c r="L524" s="99"/>
    </row>
    <row r="525" customFormat="false" ht="30" hidden="true" customHeight="true" outlineLevel="0" collapsed="false">
      <c r="A525" s="59" t="n">
        <f aca="false">A524+1</f>
        <v>320</v>
      </c>
      <c r="B525" s="141" t="n">
        <f aca="false">B524+1</f>
        <v>5379</v>
      </c>
      <c r="C525" s="61" t="n">
        <v>5420</v>
      </c>
      <c r="D525" s="62" t="s">
        <v>589</v>
      </c>
      <c r="E525" s="63" t="n">
        <f aca="false">SUM(F525:K525)</f>
        <v>0</v>
      </c>
      <c r="F525" s="94" t="n">
        <f aca="false">F526</f>
        <v>0</v>
      </c>
      <c r="G525" s="94" t="n">
        <f aca="false">G526</f>
        <v>0</v>
      </c>
      <c r="H525" s="94" t="n">
        <f aca="false">H526</f>
        <v>0</v>
      </c>
      <c r="I525" s="94" t="n">
        <f aca="false">I526</f>
        <v>0</v>
      </c>
      <c r="J525" s="94" t="n">
        <f aca="false">J526</f>
        <v>0</v>
      </c>
      <c r="K525" s="95" t="n">
        <f aca="false">K526</f>
        <v>0</v>
      </c>
      <c r="L525" s="96"/>
    </row>
    <row r="526" customFormat="false" ht="30" hidden="true" customHeight="true" outlineLevel="0" collapsed="false">
      <c r="A526" s="59" t="n">
        <f aca="false">A525+1</f>
        <v>321</v>
      </c>
      <c r="B526" s="143" t="n">
        <f aca="false">B525+1</f>
        <v>5380</v>
      </c>
      <c r="C526" s="69" t="n">
        <v>5421</v>
      </c>
      <c r="D526" s="70" t="s">
        <v>590</v>
      </c>
      <c r="E526" s="145" t="n">
        <f aca="false">SUM(F526:K526)</f>
        <v>0</v>
      </c>
      <c r="F526" s="97"/>
      <c r="G526" s="97"/>
      <c r="H526" s="97"/>
      <c r="I526" s="97"/>
      <c r="J526" s="97"/>
      <c r="K526" s="98"/>
      <c r="L526" s="99"/>
    </row>
    <row r="527" customFormat="false" ht="30" hidden="true" customHeight="true" outlineLevel="0" collapsed="false">
      <c r="A527" s="59" t="n">
        <f aca="false">A526+1</f>
        <v>322</v>
      </c>
      <c r="B527" s="141" t="n">
        <f aca="false">B526+1</f>
        <v>5381</v>
      </c>
      <c r="C527" s="61" t="n">
        <v>5430</v>
      </c>
      <c r="D527" s="62" t="s">
        <v>591</v>
      </c>
      <c r="E527" s="63" t="n">
        <f aca="false">SUM(F527:K527)</f>
        <v>0</v>
      </c>
      <c r="F527" s="94" t="n">
        <f aca="false">F528+F529</f>
        <v>0</v>
      </c>
      <c r="G527" s="94" t="n">
        <f aca="false">G528+G529</f>
        <v>0</v>
      </c>
      <c r="H527" s="94" t="n">
        <f aca="false">H528+H529</f>
        <v>0</v>
      </c>
      <c r="I527" s="94" t="n">
        <f aca="false">I528+I529</f>
        <v>0</v>
      </c>
      <c r="J527" s="94" t="n">
        <f aca="false">J528+J529</f>
        <v>0</v>
      </c>
      <c r="K527" s="95" t="n">
        <f aca="false">K528+K529</f>
        <v>0</v>
      </c>
      <c r="L527" s="96"/>
    </row>
    <row r="528" customFormat="false" ht="30" hidden="true" customHeight="true" outlineLevel="0" collapsed="false">
      <c r="A528" s="59" t="n">
        <f aca="false">A527+1</f>
        <v>323</v>
      </c>
      <c r="B528" s="143" t="n">
        <f aca="false">B527+1</f>
        <v>5382</v>
      </c>
      <c r="C528" s="69" t="n">
        <v>5431</v>
      </c>
      <c r="D528" s="70" t="s">
        <v>592</v>
      </c>
      <c r="E528" s="145" t="n">
        <f aca="false">SUM(F528:K528)</f>
        <v>0</v>
      </c>
      <c r="F528" s="97"/>
      <c r="G528" s="97"/>
      <c r="H528" s="97"/>
      <c r="I528" s="97"/>
      <c r="J528" s="97"/>
      <c r="K528" s="98"/>
      <c r="L528" s="99"/>
    </row>
    <row r="529" customFormat="false" ht="30" hidden="true" customHeight="true" outlineLevel="0" collapsed="false">
      <c r="A529" s="59" t="n">
        <f aca="false">A528+1</f>
        <v>324</v>
      </c>
      <c r="B529" s="143" t="n">
        <f aca="false">B528+1</f>
        <v>5383</v>
      </c>
      <c r="C529" s="69" t="n">
        <v>5432</v>
      </c>
      <c r="D529" s="70" t="s">
        <v>593</v>
      </c>
      <c r="E529" s="145" t="n">
        <f aca="false">SUM(F529:K529)</f>
        <v>0</v>
      </c>
      <c r="F529" s="97"/>
      <c r="G529" s="97"/>
      <c r="H529" s="97"/>
      <c r="I529" s="97"/>
      <c r="J529" s="97"/>
      <c r="K529" s="98"/>
      <c r="L529" s="99"/>
    </row>
    <row r="530" customFormat="false" ht="30" hidden="true" customHeight="true" outlineLevel="0" collapsed="false">
      <c r="A530" s="59" t="n">
        <f aca="false">A529+1</f>
        <v>325</v>
      </c>
      <c r="B530" s="141" t="n">
        <f aca="false">B529+1</f>
        <v>5384</v>
      </c>
      <c r="C530" s="61" t="n">
        <v>5500</v>
      </c>
      <c r="D530" s="62" t="s">
        <v>594</v>
      </c>
      <c r="E530" s="63" t="n">
        <f aca="false">SUM(F530:K530)</f>
        <v>0</v>
      </c>
      <c r="F530" s="94" t="n">
        <f aca="false">F531</f>
        <v>0</v>
      </c>
      <c r="G530" s="94" t="n">
        <f aca="false">G531</f>
        <v>0</v>
      </c>
      <c r="H530" s="94" t="n">
        <f aca="false">H531</f>
        <v>0</v>
      </c>
      <c r="I530" s="94" t="n">
        <f aca="false">I531</f>
        <v>0</v>
      </c>
      <c r="J530" s="94" t="n">
        <f aca="false">J531</f>
        <v>0</v>
      </c>
      <c r="K530" s="95" t="n">
        <f aca="false">K531</f>
        <v>0</v>
      </c>
      <c r="L530" s="96"/>
    </row>
    <row r="531" customFormat="false" ht="30" hidden="true" customHeight="true" outlineLevel="0" collapsed="false">
      <c r="A531" s="59" t="n">
        <f aca="false">A530+1</f>
        <v>326</v>
      </c>
      <c r="B531" s="141" t="n">
        <f aca="false">B530+1</f>
        <v>5385</v>
      </c>
      <c r="C531" s="61" t="n">
        <v>5510</v>
      </c>
      <c r="D531" s="62" t="s">
        <v>595</v>
      </c>
      <c r="E531" s="63" t="n">
        <f aca="false">SUM(F531:K531)</f>
        <v>0</v>
      </c>
      <c r="F531" s="94" t="n">
        <f aca="false">F532</f>
        <v>0</v>
      </c>
      <c r="G531" s="94" t="n">
        <f aca="false">G532</f>
        <v>0</v>
      </c>
      <c r="H531" s="94" t="n">
        <f aca="false">H532</f>
        <v>0</v>
      </c>
      <c r="I531" s="94" t="n">
        <f aca="false">I532</f>
        <v>0</v>
      </c>
      <c r="J531" s="94" t="n">
        <f aca="false">J532</f>
        <v>0</v>
      </c>
      <c r="K531" s="95" t="n">
        <f aca="false">K532</f>
        <v>0</v>
      </c>
      <c r="L531" s="96"/>
    </row>
    <row r="532" customFormat="false" ht="30" hidden="true" customHeight="true" outlineLevel="0" collapsed="false">
      <c r="A532" s="59" t="n">
        <f aca="false">A531+1</f>
        <v>327</v>
      </c>
      <c r="B532" s="143" t="n">
        <f aca="false">B531+1</f>
        <v>5386</v>
      </c>
      <c r="C532" s="69" t="n">
        <v>5511</v>
      </c>
      <c r="D532" s="70" t="s">
        <v>596</v>
      </c>
      <c r="E532" s="145" t="n">
        <f aca="false">SUM(F532:K532)</f>
        <v>0</v>
      </c>
      <c r="F532" s="97"/>
      <c r="G532" s="97"/>
      <c r="H532" s="97"/>
      <c r="I532" s="97"/>
      <c r="J532" s="97"/>
      <c r="K532" s="98"/>
      <c r="L532" s="99"/>
    </row>
    <row r="533" customFormat="false" ht="30" hidden="true" customHeight="true" outlineLevel="0" collapsed="false">
      <c r="A533" s="59" t="n">
        <f aca="false">A532+1</f>
        <v>328</v>
      </c>
      <c r="B533" s="141" t="n">
        <f aca="false">B532+1</f>
        <v>5387</v>
      </c>
      <c r="C533" s="61" t="n">
        <v>6000</v>
      </c>
      <c r="D533" s="62" t="s">
        <v>597</v>
      </c>
      <c r="E533" s="63" t="n">
        <f aca="false">SUM(F533:K533)</f>
        <v>0</v>
      </c>
      <c r="F533" s="94" t="n">
        <f aca="false">F534+F559</f>
        <v>0</v>
      </c>
      <c r="G533" s="94" t="n">
        <f aca="false">G534+G559</f>
        <v>0</v>
      </c>
      <c r="H533" s="94" t="n">
        <f aca="false">H534+H559</f>
        <v>0</v>
      </c>
      <c r="I533" s="94" t="n">
        <f aca="false">I534+I559</f>
        <v>0</v>
      </c>
      <c r="J533" s="94" t="n">
        <f aca="false">J534+J559</f>
        <v>0</v>
      </c>
      <c r="K533" s="95" t="n">
        <f aca="false">K534+K559</f>
        <v>0</v>
      </c>
      <c r="L533" s="96"/>
    </row>
    <row r="534" customFormat="false" ht="30" hidden="true" customHeight="true" outlineLevel="0" collapsed="false">
      <c r="A534" s="59" t="n">
        <f aca="false">A533+1</f>
        <v>329</v>
      </c>
      <c r="B534" s="141" t="n">
        <f aca="false">B533+1</f>
        <v>5388</v>
      </c>
      <c r="C534" s="61" t="n">
        <v>6100</v>
      </c>
      <c r="D534" s="62" t="s">
        <v>598</v>
      </c>
      <c r="E534" s="63" t="n">
        <f aca="false">SUM(F534:K534)</f>
        <v>0</v>
      </c>
      <c r="F534" s="94" t="n">
        <f aca="false">F535+F545+F553+F555</f>
        <v>0</v>
      </c>
      <c r="G534" s="94" t="n">
        <f aca="false">G535+G545+G553+G555</f>
        <v>0</v>
      </c>
      <c r="H534" s="94" t="n">
        <f aca="false">H535+H545+H553+H555</f>
        <v>0</v>
      </c>
      <c r="I534" s="94" t="n">
        <f aca="false">I535+I545+I553+I555</f>
        <v>0</v>
      </c>
      <c r="J534" s="94" t="n">
        <f aca="false">J535+J545+J553+J555</f>
        <v>0</v>
      </c>
      <c r="K534" s="95" t="n">
        <f aca="false">K535+K545+K553+K555</f>
        <v>0</v>
      </c>
      <c r="L534" s="96"/>
    </row>
    <row r="535" customFormat="false" ht="30" hidden="true" customHeight="true" outlineLevel="0" collapsed="false">
      <c r="A535" s="59" t="n">
        <f aca="false">A534+1</f>
        <v>330</v>
      </c>
      <c r="B535" s="141" t="n">
        <f aca="false">B534+1</f>
        <v>5389</v>
      </c>
      <c r="C535" s="61" t="n">
        <v>6110</v>
      </c>
      <c r="D535" s="62" t="s">
        <v>599</v>
      </c>
      <c r="E535" s="63" t="n">
        <f aca="false">SUM(F535:K535)</f>
        <v>0</v>
      </c>
      <c r="F535" s="94" t="n">
        <f aca="false">SUM(F536:F544)</f>
        <v>0</v>
      </c>
      <c r="G535" s="94" t="n">
        <f aca="false">SUM(G536:G544)</f>
        <v>0</v>
      </c>
      <c r="H535" s="94" t="n">
        <f aca="false">SUM(H536:H544)</f>
        <v>0</v>
      </c>
      <c r="I535" s="94" t="n">
        <f aca="false">SUM(I536:I544)</f>
        <v>0</v>
      </c>
      <c r="J535" s="94" t="n">
        <f aca="false">SUM(J536:J544)</f>
        <v>0</v>
      </c>
      <c r="K535" s="95" t="n">
        <f aca="false">SUM(K536:K544)</f>
        <v>0</v>
      </c>
      <c r="L535" s="96"/>
    </row>
    <row r="536" customFormat="false" ht="30" hidden="true" customHeight="true" outlineLevel="0" collapsed="false">
      <c r="A536" s="59" t="n">
        <f aca="false">A535+1</f>
        <v>331</v>
      </c>
      <c r="B536" s="143" t="n">
        <f aca="false">B535+1</f>
        <v>5390</v>
      </c>
      <c r="C536" s="69" t="n">
        <v>6111</v>
      </c>
      <c r="D536" s="70" t="s">
        <v>600</v>
      </c>
      <c r="E536" s="145" t="n">
        <f aca="false">SUM(F536:K536)</f>
        <v>0</v>
      </c>
      <c r="F536" s="97"/>
      <c r="G536" s="97"/>
      <c r="H536" s="97"/>
      <c r="I536" s="97"/>
      <c r="J536" s="97"/>
      <c r="K536" s="98"/>
      <c r="L536" s="99"/>
    </row>
    <row r="537" customFormat="false" ht="30" hidden="true" customHeight="true" outlineLevel="0" collapsed="false">
      <c r="A537" s="59" t="n">
        <f aca="false">A536+1</f>
        <v>332</v>
      </c>
      <c r="B537" s="143" t="n">
        <f aca="false">B536+1</f>
        <v>5391</v>
      </c>
      <c r="C537" s="69" t="n">
        <v>6112</v>
      </c>
      <c r="D537" s="70" t="s">
        <v>601</v>
      </c>
      <c r="E537" s="145" t="n">
        <f aca="false">SUM(F537:K537)</f>
        <v>0</v>
      </c>
      <c r="F537" s="97"/>
      <c r="G537" s="97"/>
      <c r="H537" s="97"/>
      <c r="I537" s="97"/>
      <c r="J537" s="97"/>
      <c r="K537" s="98"/>
      <c r="L537" s="99"/>
    </row>
    <row r="538" customFormat="false" ht="30" hidden="true" customHeight="true" outlineLevel="0" collapsed="false">
      <c r="A538" s="59" t="n">
        <f aca="false">A537+1</f>
        <v>333</v>
      </c>
      <c r="B538" s="143" t="n">
        <f aca="false">B537+1</f>
        <v>5392</v>
      </c>
      <c r="C538" s="69" t="n">
        <v>6113</v>
      </c>
      <c r="D538" s="70" t="s">
        <v>602</v>
      </c>
      <c r="E538" s="145" t="n">
        <f aca="false">SUM(F538:K538)</f>
        <v>0</v>
      </c>
      <c r="F538" s="97"/>
      <c r="G538" s="97"/>
      <c r="H538" s="97"/>
      <c r="I538" s="97"/>
      <c r="J538" s="97"/>
      <c r="K538" s="98"/>
      <c r="L538" s="99"/>
    </row>
    <row r="539" customFormat="false" ht="30" hidden="true" customHeight="true" outlineLevel="0" collapsed="false">
      <c r="A539" s="59" t="n">
        <f aca="false">A538+1</f>
        <v>334</v>
      </c>
      <c r="B539" s="143" t="n">
        <f aca="false">B538+1</f>
        <v>5393</v>
      </c>
      <c r="C539" s="69" t="n">
        <v>6114</v>
      </c>
      <c r="D539" s="70" t="s">
        <v>603</v>
      </c>
      <c r="E539" s="145" t="n">
        <f aca="false">SUM(F539:K539)</f>
        <v>0</v>
      </c>
      <c r="F539" s="97"/>
      <c r="G539" s="97"/>
      <c r="H539" s="97"/>
      <c r="I539" s="97"/>
      <c r="J539" s="97"/>
      <c r="K539" s="98"/>
      <c r="L539" s="99"/>
    </row>
    <row r="540" customFormat="false" ht="30" hidden="true" customHeight="true" outlineLevel="0" collapsed="false">
      <c r="A540" s="59" t="n">
        <f aca="false">A539+1</f>
        <v>335</v>
      </c>
      <c r="B540" s="143" t="n">
        <f aca="false">B539+1</f>
        <v>5394</v>
      </c>
      <c r="C540" s="69" t="n">
        <v>6115</v>
      </c>
      <c r="D540" s="70" t="s">
        <v>604</v>
      </c>
      <c r="E540" s="145" t="n">
        <f aca="false">SUM(F540:K540)</f>
        <v>0</v>
      </c>
      <c r="F540" s="97"/>
      <c r="G540" s="97"/>
      <c r="H540" s="97"/>
      <c r="I540" s="97"/>
      <c r="J540" s="97"/>
      <c r="K540" s="98"/>
      <c r="L540" s="99"/>
    </row>
    <row r="541" customFormat="false" ht="30" hidden="true" customHeight="true" outlineLevel="0" collapsed="false">
      <c r="A541" s="59" t="n">
        <f aca="false">A540+1</f>
        <v>336</v>
      </c>
      <c r="B541" s="143" t="n">
        <f aca="false">B540+1</f>
        <v>5395</v>
      </c>
      <c r="C541" s="69" t="n">
        <v>6116</v>
      </c>
      <c r="D541" s="70" t="s">
        <v>605</v>
      </c>
      <c r="E541" s="145" t="n">
        <f aca="false">SUM(F541:K541)</f>
        <v>0</v>
      </c>
      <c r="F541" s="97"/>
      <c r="G541" s="97"/>
      <c r="H541" s="97"/>
      <c r="I541" s="97"/>
      <c r="J541" s="97"/>
      <c r="K541" s="98"/>
      <c r="L541" s="99"/>
    </row>
    <row r="542" customFormat="false" ht="30" hidden="true" customHeight="true" outlineLevel="0" collapsed="false">
      <c r="A542" s="59" t="n">
        <f aca="false">A541+1</f>
        <v>337</v>
      </c>
      <c r="B542" s="143" t="n">
        <f aca="false">B541+1</f>
        <v>5396</v>
      </c>
      <c r="C542" s="69" t="n">
        <v>6117</v>
      </c>
      <c r="D542" s="70" t="s">
        <v>606</v>
      </c>
      <c r="E542" s="145" t="n">
        <f aca="false">SUM(F542:K542)</f>
        <v>0</v>
      </c>
      <c r="F542" s="97"/>
      <c r="G542" s="97"/>
      <c r="H542" s="97"/>
      <c r="I542" s="97"/>
      <c r="J542" s="97"/>
      <c r="K542" s="98"/>
      <c r="L542" s="99"/>
    </row>
    <row r="543" customFormat="false" ht="30" hidden="true" customHeight="true" outlineLevel="0" collapsed="false">
      <c r="A543" s="59" t="n">
        <f aca="false">A542+1</f>
        <v>338</v>
      </c>
      <c r="B543" s="143" t="n">
        <f aca="false">B542+1</f>
        <v>5397</v>
      </c>
      <c r="C543" s="69" t="n">
        <v>6118</v>
      </c>
      <c r="D543" s="70" t="s">
        <v>607</v>
      </c>
      <c r="E543" s="145" t="n">
        <f aca="false">SUM(F543:K543)</f>
        <v>0</v>
      </c>
      <c r="F543" s="97"/>
      <c r="G543" s="97"/>
      <c r="H543" s="97"/>
      <c r="I543" s="97"/>
      <c r="J543" s="97"/>
      <c r="K543" s="98"/>
      <c r="L543" s="99"/>
    </row>
    <row r="544" customFormat="false" ht="30" hidden="true" customHeight="true" outlineLevel="0" collapsed="false">
      <c r="A544" s="59" t="n">
        <f aca="false">A543+1</f>
        <v>339</v>
      </c>
      <c r="B544" s="143" t="n">
        <f aca="false">B543+1</f>
        <v>5398</v>
      </c>
      <c r="C544" s="69" t="n">
        <v>6119</v>
      </c>
      <c r="D544" s="70" t="s">
        <v>218</v>
      </c>
      <c r="E544" s="145" t="n">
        <f aca="false">SUM(F544:K544)</f>
        <v>0</v>
      </c>
      <c r="F544" s="97"/>
      <c r="G544" s="97"/>
      <c r="H544" s="97"/>
      <c r="I544" s="97"/>
      <c r="J544" s="97"/>
      <c r="K544" s="98"/>
      <c r="L544" s="99"/>
    </row>
    <row r="545" customFormat="false" ht="30" hidden="true" customHeight="true" outlineLevel="0" collapsed="false">
      <c r="A545" s="59" t="n">
        <f aca="false">A544+1</f>
        <v>340</v>
      </c>
      <c r="B545" s="141" t="n">
        <f aca="false">B544+1</f>
        <v>5399</v>
      </c>
      <c r="C545" s="61" t="n">
        <v>6120</v>
      </c>
      <c r="D545" s="62" t="s">
        <v>608</v>
      </c>
      <c r="E545" s="63" t="n">
        <f aca="false">SUM(F545:K545)</f>
        <v>0</v>
      </c>
      <c r="F545" s="94" t="n">
        <f aca="false">SUM(F546:F552)</f>
        <v>0</v>
      </c>
      <c r="G545" s="94" t="n">
        <f aca="false">SUM(G546:G552)</f>
        <v>0</v>
      </c>
      <c r="H545" s="94" t="n">
        <f aca="false">SUM(H546:H552)</f>
        <v>0</v>
      </c>
      <c r="I545" s="94" t="n">
        <f aca="false">SUM(I546:I552)</f>
        <v>0</v>
      </c>
      <c r="J545" s="94" t="n">
        <f aca="false">SUM(J546:J552)</f>
        <v>0</v>
      </c>
      <c r="K545" s="95" t="n">
        <f aca="false">SUM(K546:K552)</f>
        <v>0</v>
      </c>
      <c r="L545" s="96"/>
    </row>
    <row r="546" customFormat="false" ht="30" hidden="true" customHeight="true" outlineLevel="0" collapsed="false">
      <c r="A546" s="59" t="n">
        <f aca="false">A545+1</f>
        <v>341</v>
      </c>
      <c r="B546" s="143" t="n">
        <f aca="false">B545+1</f>
        <v>5400</v>
      </c>
      <c r="C546" s="69" t="n">
        <v>6121</v>
      </c>
      <c r="D546" s="70" t="s">
        <v>609</v>
      </c>
      <c r="E546" s="145" t="n">
        <f aca="false">SUM(F546:K546)</f>
        <v>0</v>
      </c>
      <c r="F546" s="97"/>
      <c r="G546" s="97"/>
      <c r="H546" s="97"/>
      <c r="I546" s="97"/>
      <c r="J546" s="97"/>
      <c r="K546" s="98"/>
      <c r="L546" s="99"/>
    </row>
    <row r="547" customFormat="false" ht="30" hidden="true" customHeight="true" outlineLevel="0" collapsed="false">
      <c r="A547" s="59" t="n">
        <f aca="false">A546+1</f>
        <v>342</v>
      </c>
      <c r="B547" s="143" t="n">
        <f aca="false">B546+1</f>
        <v>5401</v>
      </c>
      <c r="C547" s="69" t="n">
        <v>6122</v>
      </c>
      <c r="D547" s="70" t="s">
        <v>610</v>
      </c>
      <c r="E547" s="145" t="n">
        <f aca="false">SUM(F547:K547)</f>
        <v>0</v>
      </c>
      <c r="F547" s="97"/>
      <c r="G547" s="97"/>
      <c r="H547" s="97"/>
      <c r="I547" s="97"/>
      <c r="J547" s="97"/>
      <c r="K547" s="98"/>
      <c r="L547" s="99"/>
    </row>
    <row r="548" customFormat="false" ht="30" hidden="true" customHeight="true" outlineLevel="0" collapsed="false">
      <c r="A548" s="59" t="n">
        <f aca="false">A547+1</f>
        <v>343</v>
      </c>
      <c r="B548" s="143" t="n">
        <f aca="false">B547+1</f>
        <v>5402</v>
      </c>
      <c r="C548" s="69" t="n">
        <v>6123</v>
      </c>
      <c r="D548" s="70" t="s">
        <v>611</v>
      </c>
      <c r="E548" s="145" t="n">
        <f aca="false">SUM(F548:K548)</f>
        <v>0</v>
      </c>
      <c r="F548" s="97"/>
      <c r="G548" s="97"/>
      <c r="H548" s="97"/>
      <c r="I548" s="97"/>
      <c r="J548" s="97"/>
      <c r="K548" s="98"/>
      <c r="L548" s="99"/>
    </row>
    <row r="549" customFormat="false" ht="30" hidden="true" customHeight="true" outlineLevel="0" collapsed="false">
      <c r="A549" s="59" t="n">
        <f aca="false">A548+1</f>
        <v>344</v>
      </c>
      <c r="B549" s="143" t="n">
        <f aca="false">B548+1</f>
        <v>5403</v>
      </c>
      <c r="C549" s="69" t="n">
        <v>6124</v>
      </c>
      <c r="D549" s="70" t="s">
        <v>612</v>
      </c>
      <c r="E549" s="145" t="n">
        <f aca="false">SUM(F549:K549)</f>
        <v>0</v>
      </c>
      <c r="F549" s="97"/>
      <c r="G549" s="97"/>
      <c r="H549" s="97"/>
      <c r="I549" s="97"/>
      <c r="J549" s="97"/>
      <c r="K549" s="98"/>
      <c r="L549" s="99"/>
    </row>
    <row r="550" customFormat="false" ht="30" hidden="true" customHeight="true" outlineLevel="0" collapsed="false">
      <c r="A550" s="59" t="n">
        <f aca="false">A549+1</f>
        <v>345</v>
      </c>
      <c r="B550" s="143" t="n">
        <f aca="false">B549+1</f>
        <v>5404</v>
      </c>
      <c r="C550" s="69" t="n">
        <v>6125</v>
      </c>
      <c r="D550" s="70" t="s">
        <v>613</v>
      </c>
      <c r="E550" s="145" t="n">
        <f aca="false">SUM(F550:K550)</f>
        <v>0</v>
      </c>
      <c r="F550" s="97"/>
      <c r="G550" s="97"/>
      <c r="H550" s="97"/>
      <c r="I550" s="97"/>
      <c r="J550" s="97"/>
      <c r="K550" s="98"/>
      <c r="L550" s="99"/>
    </row>
    <row r="551" customFormat="false" ht="30" hidden="true" customHeight="true" outlineLevel="0" collapsed="false">
      <c r="A551" s="59" t="n">
        <f aca="false">A550+1</f>
        <v>346</v>
      </c>
      <c r="B551" s="143" t="n">
        <f aca="false">B550+1</f>
        <v>5405</v>
      </c>
      <c r="C551" s="69" t="n">
        <v>6126</v>
      </c>
      <c r="D551" s="70" t="s">
        <v>614</v>
      </c>
      <c r="E551" s="145" t="n">
        <f aca="false">SUM(F551:K551)</f>
        <v>0</v>
      </c>
      <c r="F551" s="97"/>
      <c r="G551" s="97"/>
      <c r="H551" s="97"/>
      <c r="I551" s="97"/>
      <c r="J551" s="97"/>
      <c r="K551" s="98"/>
      <c r="L551" s="99"/>
    </row>
    <row r="552" customFormat="false" ht="30" hidden="true" customHeight="true" outlineLevel="0" collapsed="false">
      <c r="A552" s="59" t="n">
        <f aca="false">A551+1</f>
        <v>347</v>
      </c>
      <c r="B552" s="143" t="n">
        <f aca="false">B551+1</f>
        <v>5406</v>
      </c>
      <c r="C552" s="69" t="n">
        <v>6129</v>
      </c>
      <c r="D552" s="70" t="s">
        <v>226</v>
      </c>
      <c r="E552" s="145" t="n">
        <f aca="false">SUM(F552:K552)</f>
        <v>0</v>
      </c>
      <c r="F552" s="97"/>
      <c r="G552" s="97"/>
      <c r="H552" s="97"/>
      <c r="I552" s="97"/>
      <c r="J552" s="97"/>
      <c r="K552" s="98"/>
      <c r="L552" s="99"/>
    </row>
    <row r="553" customFormat="false" ht="30" hidden="true" customHeight="true" outlineLevel="0" collapsed="false">
      <c r="A553" s="59" t="n">
        <f aca="false">A552+1</f>
        <v>348</v>
      </c>
      <c r="B553" s="141" t="n">
        <f aca="false">B552+1</f>
        <v>5407</v>
      </c>
      <c r="C553" s="61" t="n">
        <v>6130</v>
      </c>
      <c r="D553" s="62" t="s">
        <v>615</v>
      </c>
      <c r="E553" s="63" t="n">
        <f aca="false">SUM(F553:K553)</f>
        <v>0</v>
      </c>
      <c r="F553" s="94" t="n">
        <f aca="false">F554</f>
        <v>0</v>
      </c>
      <c r="G553" s="94" t="n">
        <f aca="false">G554</f>
        <v>0</v>
      </c>
      <c r="H553" s="94" t="n">
        <f aca="false">H554</f>
        <v>0</v>
      </c>
      <c r="I553" s="94" t="n">
        <f aca="false">I554</f>
        <v>0</v>
      </c>
      <c r="J553" s="94" t="n">
        <f aca="false">J554</f>
        <v>0</v>
      </c>
      <c r="K553" s="95" t="n">
        <f aca="false">K554</f>
        <v>0</v>
      </c>
      <c r="L553" s="96"/>
    </row>
    <row r="554" customFormat="false" ht="30" hidden="true" customHeight="true" outlineLevel="0" collapsed="false">
      <c r="A554" s="59" t="n">
        <f aca="false">A553+1</f>
        <v>349</v>
      </c>
      <c r="B554" s="143" t="n">
        <f aca="false">B553+1</f>
        <v>5408</v>
      </c>
      <c r="C554" s="69" t="n">
        <v>6131</v>
      </c>
      <c r="D554" s="70" t="s">
        <v>616</v>
      </c>
      <c r="E554" s="145" t="n">
        <f aca="false">SUM(F554:K554)</f>
        <v>0</v>
      </c>
      <c r="F554" s="97"/>
      <c r="G554" s="97"/>
      <c r="H554" s="97"/>
      <c r="I554" s="97"/>
      <c r="J554" s="97"/>
      <c r="K554" s="98"/>
      <c r="L554" s="99"/>
    </row>
    <row r="555" customFormat="false" ht="30" hidden="true" customHeight="true" outlineLevel="0" collapsed="false">
      <c r="A555" s="59" t="n">
        <f aca="false">A554+1</f>
        <v>350</v>
      </c>
      <c r="B555" s="141" t="n">
        <f aca="false">B554+1</f>
        <v>5409</v>
      </c>
      <c r="C555" s="61" t="n">
        <v>6140</v>
      </c>
      <c r="D555" s="62" t="s">
        <v>617</v>
      </c>
      <c r="E555" s="63" t="n">
        <f aca="false">SUM(F555:K555)</f>
        <v>0</v>
      </c>
      <c r="F555" s="94" t="n">
        <f aca="false">F556</f>
        <v>0</v>
      </c>
      <c r="G555" s="94" t="n">
        <f aca="false">G558</f>
        <v>0</v>
      </c>
      <c r="H555" s="94" t="n">
        <f aca="false">H558</f>
        <v>0</v>
      </c>
      <c r="I555" s="94" t="n">
        <f aca="false">I558</f>
        <v>0</v>
      </c>
      <c r="J555" s="94" t="n">
        <f aca="false">J558</f>
        <v>0</v>
      </c>
      <c r="K555" s="95" t="n">
        <f aca="false">K558</f>
        <v>0</v>
      </c>
      <c r="L555" s="96"/>
    </row>
    <row r="556" customFormat="false" ht="30" hidden="true" customHeight="true" outlineLevel="0" collapsed="false">
      <c r="A556" s="59" t="n">
        <f aca="false">A555+1</f>
        <v>351</v>
      </c>
      <c r="B556" s="143" t="n">
        <v>5410</v>
      </c>
      <c r="C556" s="69" t="n">
        <v>6141</v>
      </c>
      <c r="D556" s="70" t="s">
        <v>618</v>
      </c>
      <c r="E556" s="145" t="n">
        <f aca="false">SUM(F556:K556)</f>
        <v>0</v>
      </c>
      <c r="F556" s="97"/>
      <c r="G556" s="97"/>
      <c r="H556" s="97"/>
      <c r="I556" s="97"/>
      <c r="J556" s="97"/>
      <c r="K556" s="98"/>
      <c r="L556" s="99"/>
    </row>
    <row r="557" customFormat="false" ht="30" hidden="true" customHeight="true" outlineLevel="0" collapsed="false">
      <c r="A557" s="59" t="n">
        <f aca="false">A556+1</f>
        <v>352</v>
      </c>
      <c r="B557" s="347" t="n">
        <v>5411</v>
      </c>
      <c r="C557" s="177" t="n">
        <v>615000</v>
      </c>
      <c r="D557" s="156" t="s">
        <v>619</v>
      </c>
      <c r="E557" s="157" t="n">
        <f aca="false">SUM(F557:K557)</f>
        <v>0</v>
      </c>
      <c r="F557" s="341" t="n">
        <f aca="false">F558</f>
        <v>0</v>
      </c>
      <c r="G557" s="341" t="n">
        <f aca="false">G558</f>
        <v>0</v>
      </c>
      <c r="H557" s="341" t="n">
        <f aca="false">H558</f>
        <v>0</v>
      </c>
      <c r="I557" s="341" t="n">
        <f aca="false">I558</f>
        <v>0</v>
      </c>
      <c r="J557" s="341" t="n">
        <f aca="false">J558</f>
        <v>0</v>
      </c>
      <c r="K557" s="342" t="n">
        <f aca="false">K558</f>
        <v>0</v>
      </c>
      <c r="L557" s="343"/>
    </row>
    <row r="558" customFormat="false" ht="30" hidden="true" customHeight="true" outlineLevel="0" collapsed="false">
      <c r="A558" s="59" t="n">
        <f aca="false">A557+1</f>
        <v>353</v>
      </c>
      <c r="B558" s="143" t="n">
        <f aca="false">B557+1</f>
        <v>5412</v>
      </c>
      <c r="C558" s="69" t="n">
        <v>6151</v>
      </c>
      <c r="D558" s="70" t="s">
        <v>620</v>
      </c>
      <c r="E558" s="145" t="n">
        <f aca="false">SUM(F558:K558)</f>
        <v>0</v>
      </c>
      <c r="F558" s="97"/>
      <c r="G558" s="97"/>
      <c r="H558" s="97"/>
      <c r="I558" s="97"/>
      <c r="J558" s="97"/>
      <c r="K558" s="98"/>
      <c r="L558" s="99"/>
    </row>
    <row r="559" customFormat="false" ht="30" hidden="true" customHeight="true" outlineLevel="0" collapsed="false">
      <c r="A559" s="59" t="n">
        <f aca="false">A558+1</f>
        <v>354</v>
      </c>
      <c r="B559" s="141" t="n">
        <f aca="false">B558+1</f>
        <v>5413</v>
      </c>
      <c r="C559" s="61" t="n">
        <v>6200</v>
      </c>
      <c r="D559" s="62" t="s">
        <v>621</v>
      </c>
      <c r="E559" s="63" t="n">
        <f aca="false">SUM(F559:K559)</f>
        <v>0</v>
      </c>
      <c r="F559" s="94" t="n">
        <f aca="false">F560+F570+F579</f>
        <v>0</v>
      </c>
      <c r="G559" s="94" t="n">
        <f aca="false">G560+G570+G579</f>
        <v>0</v>
      </c>
      <c r="H559" s="94" t="n">
        <f aca="false">H560+H570+H579</f>
        <v>0</v>
      </c>
      <c r="I559" s="94" t="n">
        <f aca="false">I560+I570+I579</f>
        <v>0</v>
      </c>
      <c r="J559" s="94" t="n">
        <f aca="false">J560+J570+J579</f>
        <v>0</v>
      </c>
      <c r="K559" s="95" t="n">
        <f aca="false">K560+K570+K579</f>
        <v>0</v>
      </c>
      <c r="L559" s="96"/>
    </row>
    <row r="560" customFormat="false" ht="30" hidden="true" customHeight="true" outlineLevel="0" collapsed="false">
      <c r="A560" s="59" t="n">
        <f aca="false">A559+1</f>
        <v>355</v>
      </c>
      <c r="B560" s="141" t="n">
        <f aca="false">B559+1</f>
        <v>5414</v>
      </c>
      <c r="C560" s="61" t="n">
        <v>6210</v>
      </c>
      <c r="D560" s="62" t="s">
        <v>622</v>
      </c>
      <c r="E560" s="63" t="n">
        <f aca="false">SUM(F560:K560)</f>
        <v>0</v>
      </c>
      <c r="F560" s="94" t="n">
        <f aca="false">SUM(F561:F569)</f>
        <v>0</v>
      </c>
      <c r="G560" s="94" t="n">
        <f aca="false">SUM(G561:G569)</f>
        <v>0</v>
      </c>
      <c r="H560" s="94" t="n">
        <f aca="false">SUM(H561:H569)</f>
        <v>0</v>
      </c>
      <c r="I560" s="94" t="n">
        <f aca="false">SUM(I561:I569)</f>
        <v>0</v>
      </c>
      <c r="J560" s="94" t="n">
        <f aca="false">SUM(J561:J569)</f>
        <v>0</v>
      </c>
      <c r="K560" s="95" t="n">
        <f aca="false">SUM(K561:K569)</f>
        <v>0</v>
      </c>
      <c r="L560" s="96"/>
    </row>
    <row r="561" customFormat="false" ht="30" hidden="true" customHeight="true" outlineLevel="0" collapsed="false">
      <c r="A561" s="59" t="n">
        <f aca="false">A560+1</f>
        <v>356</v>
      </c>
      <c r="B561" s="143" t="n">
        <f aca="false">B560+1</f>
        <v>5415</v>
      </c>
      <c r="C561" s="69" t="n">
        <v>6211</v>
      </c>
      <c r="D561" s="70" t="s">
        <v>623</v>
      </c>
      <c r="E561" s="145" t="n">
        <f aca="false">SUM(F561:K561)</f>
        <v>0</v>
      </c>
      <c r="F561" s="97"/>
      <c r="G561" s="97"/>
      <c r="H561" s="97"/>
      <c r="I561" s="97"/>
      <c r="J561" s="97"/>
      <c r="K561" s="98"/>
      <c r="L561" s="99"/>
    </row>
    <row r="562" customFormat="false" ht="30" hidden="true" customHeight="true" outlineLevel="0" collapsed="false">
      <c r="A562" s="59" t="n">
        <f aca="false">A561+1</f>
        <v>357</v>
      </c>
      <c r="B562" s="143" t="n">
        <f aca="false">B561+1</f>
        <v>5416</v>
      </c>
      <c r="C562" s="69" t="n">
        <v>6212</v>
      </c>
      <c r="D562" s="70" t="s">
        <v>624</v>
      </c>
      <c r="E562" s="145" t="n">
        <f aca="false">SUM(F562:K562)</f>
        <v>0</v>
      </c>
      <c r="F562" s="97"/>
      <c r="G562" s="97"/>
      <c r="H562" s="97"/>
      <c r="I562" s="97"/>
      <c r="J562" s="97"/>
      <c r="K562" s="98"/>
      <c r="L562" s="99"/>
    </row>
    <row r="563" customFormat="false" ht="30" hidden="true" customHeight="true" outlineLevel="0" collapsed="false">
      <c r="A563" s="59" t="n">
        <f aca="false">A562+1</f>
        <v>358</v>
      </c>
      <c r="B563" s="143" t="n">
        <f aca="false">B562+1</f>
        <v>5417</v>
      </c>
      <c r="C563" s="69" t="n">
        <v>6213</v>
      </c>
      <c r="D563" s="70" t="s">
        <v>625</v>
      </c>
      <c r="E563" s="145" t="n">
        <f aca="false">SUM(F563:K563)</f>
        <v>0</v>
      </c>
      <c r="F563" s="97"/>
      <c r="G563" s="97"/>
      <c r="H563" s="97"/>
      <c r="I563" s="97"/>
      <c r="J563" s="97"/>
      <c r="K563" s="98"/>
      <c r="L563" s="99"/>
    </row>
    <row r="564" customFormat="false" ht="30" hidden="true" customHeight="true" outlineLevel="0" collapsed="false">
      <c r="A564" s="59" t="n">
        <f aca="false">A563+1</f>
        <v>359</v>
      </c>
      <c r="B564" s="143" t="n">
        <f aca="false">B563+1</f>
        <v>5418</v>
      </c>
      <c r="C564" s="69" t="n">
        <v>6214</v>
      </c>
      <c r="D564" s="70" t="s">
        <v>626</v>
      </c>
      <c r="E564" s="145" t="n">
        <f aca="false">SUM(F564:K564)</f>
        <v>0</v>
      </c>
      <c r="F564" s="97"/>
      <c r="G564" s="97"/>
      <c r="H564" s="97"/>
      <c r="I564" s="97"/>
      <c r="J564" s="97"/>
      <c r="K564" s="98"/>
      <c r="L564" s="99"/>
    </row>
    <row r="565" customFormat="false" ht="30" hidden="true" customHeight="true" outlineLevel="0" collapsed="false">
      <c r="A565" s="59" t="n">
        <f aca="false">A564+1</f>
        <v>360</v>
      </c>
      <c r="B565" s="143" t="n">
        <f aca="false">B564+1</f>
        <v>5419</v>
      </c>
      <c r="C565" s="69" t="n">
        <v>6215</v>
      </c>
      <c r="D565" s="70" t="s">
        <v>627</v>
      </c>
      <c r="E565" s="145" t="n">
        <f aca="false">SUM(F565:K565)</f>
        <v>0</v>
      </c>
      <c r="F565" s="97"/>
      <c r="G565" s="97"/>
      <c r="H565" s="97"/>
      <c r="I565" s="97"/>
      <c r="J565" s="97"/>
      <c r="K565" s="98"/>
      <c r="L565" s="99"/>
    </row>
    <row r="566" customFormat="false" ht="30" hidden="true" customHeight="true" outlineLevel="0" collapsed="false">
      <c r="A566" s="59" t="n">
        <f aca="false">A565+1</f>
        <v>361</v>
      </c>
      <c r="B566" s="143" t="n">
        <f aca="false">B565+1</f>
        <v>5420</v>
      </c>
      <c r="C566" s="69" t="n">
        <v>6216</v>
      </c>
      <c r="D566" s="70" t="s">
        <v>628</v>
      </c>
      <c r="E566" s="145" t="n">
        <f aca="false">SUM(F566:K566)</f>
        <v>0</v>
      </c>
      <c r="F566" s="100"/>
      <c r="G566" s="100"/>
      <c r="H566" s="100"/>
      <c r="I566" s="100"/>
      <c r="J566" s="100"/>
      <c r="K566" s="101"/>
      <c r="L566" s="102"/>
    </row>
    <row r="567" customFormat="false" ht="30" hidden="true" customHeight="true" outlineLevel="0" collapsed="false">
      <c r="A567" s="59" t="n">
        <f aca="false">A566+1</f>
        <v>362</v>
      </c>
      <c r="B567" s="143" t="n">
        <f aca="false">B566+1</f>
        <v>5421</v>
      </c>
      <c r="C567" s="69" t="n">
        <v>6217</v>
      </c>
      <c r="D567" s="70" t="s">
        <v>629</v>
      </c>
      <c r="E567" s="145" t="n">
        <f aca="false">SUM(F567:K567)</f>
        <v>0</v>
      </c>
      <c r="F567" s="97"/>
      <c r="G567" s="97"/>
      <c r="H567" s="97"/>
      <c r="I567" s="97"/>
      <c r="J567" s="97"/>
      <c r="K567" s="98"/>
      <c r="L567" s="99"/>
    </row>
    <row r="568" customFormat="false" ht="30" hidden="true" customHeight="true" outlineLevel="0" collapsed="false">
      <c r="A568" s="59" t="n">
        <f aca="false">A567+1</f>
        <v>363</v>
      </c>
      <c r="B568" s="143" t="n">
        <f aca="false">B567+1</f>
        <v>5422</v>
      </c>
      <c r="C568" s="69" t="n">
        <v>6218</v>
      </c>
      <c r="D568" s="70" t="s">
        <v>630</v>
      </c>
      <c r="E568" s="145" t="n">
        <f aca="false">SUM(F568:K568)</f>
        <v>0</v>
      </c>
      <c r="F568" s="97"/>
      <c r="G568" s="97"/>
      <c r="H568" s="97"/>
      <c r="I568" s="97"/>
      <c r="J568" s="97"/>
      <c r="K568" s="98"/>
      <c r="L568" s="99"/>
    </row>
    <row r="569" customFormat="false" ht="30" hidden="true" customHeight="true" outlineLevel="0" collapsed="false">
      <c r="A569" s="59" t="n">
        <f aca="false">A568+1</f>
        <v>364</v>
      </c>
      <c r="B569" s="143" t="n">
        <f aca="false">B568+1</f>
        <v>5423</v>
      </c>
      <c r="C569" s="69" t="n">
        <v>6219</v>
      </c>
      <c r="D569" s="70" t="s">
        <v>631</v>
      </c>
      <c r="E569" s="145" t="n">
        <f aca="false">SUM(F569:K569)</f>
        <v>0</v>
      </c>
      <c r="F569" s="97"/>
      <c r="G569" s="97"/>
      <c r="H569" s="97"/>
      <c r="I569" s="97"/>
      <c r="J569" s="97"/>
      <c r="K569" s="98"/>
      <c r="L569" s="99"/>
    </row>
    <row r="570" customFormat="false" ht="30" hidden="true" customHeight="true" outlineLevel="0" collapsed="false">
      <c r="A570" s="59" t="n">
        <f aca="false">A569+1</f>
        <v>365</v>
      </c>
      <c r="B570" s="141" t="n">
        <f aca="false">B569+1</f>
        <v>5424</v>
      </c>
      <c r="C570" s="61" t="n">
        <v>6220</v>
      </c>
      <c r="D570" s="62" t="s">
        <v>632</v>
      </c>
      <c r="E570" s="63" t="n">
        <f aca="false">SUM(F570:K570)</f>
        <v>0</v>
      </c>
      <c r="F570" s="94" t="n">
        <f aca="false">SUM(F571:F578)</f>
        <v>0</v>
      </c>
      <c r="G570" s="94" t="n">
        <f aca="false">SUM(G571:G578)</f>
        <v>0</v>
      </c>
      <c r="H570" s="94" t="n">
        <f aca="false">SUM(H571:H578)</f>
        <v>0</v>
      </c>
      <c r="I570" s="94" t="n">
        <f aca="false">SUM(I571:I578)</f>
        <v>0</v>
      </c>
      <c r="J570" s="94" t="n">
        <f aca="false">SUM(J571:J578)</f>
        <v>0</v>
      </c>
      <c r="K570" s="95" t="n">
        <f aca="false">SUM(K571:K578)</f>
        <v>0</v>
      </c>
      <c r="L570" s="96"/>
    </row>
    <row r="571" customFormat="false" ht="30" hidden="true" customHeight="true" outlineLevel="0" collapsed="false">
      <c r="A571" s="59" t="n">
        <f aca="false">A570+1</f>
        <v>366</v>
      </c>
      <c r="B571" s="143" t="n">
        <f aca="false">B570+1</f>
        <v>5425</v>
      </c>
      <c r="C571" s="69" t="n">
        <v>6221</v>
      </c>
      <c r="D571" s="70" t="s">
        <v>633</v>
      </c>
      <c r="E571" s="145" t="n">
        <f aca="false">SUM(F571:K571)</f>
        <v>0</v>
      </c>
      <c r="F571" s="97"/>
      <c r="G571" s="97"/>
      <c r="H571" s="97"/>
      <c r="I571" s="97"/>
      <c r="J571" s="97"/>
      <c r="K571" s="98"/>
      <c r="L571" s="99"/>
    </row>
    <row r="572" customFormat="false" ht="30" hidden="true" customHeight="true" outlineLevel="0" collapsed="false">
      <c r="A572" s="59" t="n">
        <f aca="false">A571+1</f>
        <v>367</v>
      </c>
      <c r="B572" s="143" t="n">
        <f aca="false">B571+1</f>
        <v>5426</v>
      </c>
      <c r="C572" s="69" t="n">
        <v>6222</v>
      </c>
      <c r="D572" s="70" t="s">
        <v>634</v>
      </c>
      <c r="E572" s="145" t="n">
        <f aca="false">SUM(F572:K572)</f>
        <v>0</v>
      </c>
      <c r="F572" s="97"/>
      <c r="G572" s="97"/>
      <c r="H572" s="97"/>
      <c r="I572" s="97"/>
      <c r="J572" s="97"/>
      <c r="K572" s="98"/>
      <c r="L572" s="99"/>
    </row>
    <row r="573" customFormat="false" ht="30" hidden="true" customHeight="true" outlineLevel="0" collapsed="false">
      <c r="A573" s="59" t="n">
        <f aca="false">A572+1</f>
        <v>368</v>
      </c>
      <c r="B573" s="143" t="n">
        <f aca="false">B572+1</f>
        <v>5427</v>
      </c>
      <c r="C573" s="69" t="n">
        <v>6223</v>
      </c>
      <c r="D573" s="70" t="s">
        <v>635</v>
      </c>
      <c r="E573" s="145" t="n">
        <f aca="false">SUM(F573:K573)</f>
        <v>0</v>
      </c>
      <c r="F573" s="97"/>
      <c r="G573" s="97"/>
      <c r="H573" s="97"/>
      <c r="I573" s="97"/>
      <c r="J573" s="97"/>
      <c r="K573" s="98"/>
      <c r="L573" s="99"/>
    </row>
    <row r="574" customFormat="false" ht="30" hidden="true" customHeight="true" outlineLevel="0" collapsed="false">
      <c r="A574" s="59" t="n">
        <f aca="false">A573+1</f>
        <v>369</v>
      </c>
      <c r="B574" s="143" t="n">
        <f aca="false">B573+1</f>
        <v>5428</v>
      </c>
      <c r="C574" s="69" t="n">
        <v>6224</v>
      </c>
      <c r="D574" s="70" t="s">
        <v>636</v>
      </c>
      <c r="E574" s="145" t="n">
        <f aca="false">SUM(F574:K574)</f>
        <v>0</v>
      </c>
      <c r="F574" s="97"/>
      <c r="G574" s="97"/>
      <c r="H574" s="97"/>
      <c r="I574" s="97"/>
      <c r="J574" s="97"/>
      <c r="K574" s="98"/>
      <c r="L574" s="99"/>
    </row>
    <row r="575" customFormat="false" ht="30" hidden="true" customHeight="true" outlineLevel="0" collapsed="false">
      <c r="A575" s="59" t="n">
        <f aca="false">A574+1</f>
        <v>370</v>
      </c>
      <c r="B575" s="143" t="n">
        <f aca="false">B574+1</f>
        <v>5429</v>
      </c>
      <c r="C575" s="69" t="n">
        <v>6225</v>
      </c>
      <c r="D575" s="70" t="s">
        <v>637</v>
      </c>
      <c r="E575" s="145" t="n">
        <f aca="false">SUM(F575:K575)</f>
        <v>0</v>
      </c>
      <c r="F575" s="97"/>
      <c r="G575" s="97"/>
      <c r="H575" s="97"/>
      <c r="I575" s="97"/>
      <c r="J575" s="97"/>
      <c r="K575" s="98"/>
      <c r="L575" s="99"/>
    </row>
    <row r="576" customFormat="false" ht="30" hidden="true" customHeight="true" outlineLevel="0" collapsed="false">
      <c r="A576" s="59" t="n">
        <f aca="false">A575+1</f>
        <v>371</v>
      </c>
      <c r="B576" s="143" t="n">
        <f aca="false">B575+1</f>
        <v>5430</v>
      </c>
      <c r="C576" s="69" t="n">
        <v>6226</v>
      </c>
      <c r="D576" s="70" t="s">
        <v>638</v>
      </c>
      <c r="E576" s="145" t="n">
        <f aca="false">SUM(F576:K576)</f>
        <v>0</v>
      </c>
      <c r="F576" s="97"/>
      <c r="G576" s="97"/>
      <c r="H576" s="97"/>
      <c r="I576" s="97"/>
      <c r="J576" s="97"/>
      <c r="K576" s="98"/>
      <c r="L576" s="99"/>
    </row>
    <row r="577" customFormat="false" ht="30" hidden="true" customHeight="true" outlineLevel="0" collapsed="false">
      <c r="A577" s="59" t="n">
        <f aca="false">A576+1</f>
        <v>372</v>
      </c>
      <c r="B577" s="143" t="n">
        <f aca="false">B576+1</f>
        <v>5431</v>
      </c>
      <c r="C577" s="69" t="n">
        <v>6227</v>
      </c>
      <c r="D577" s="70" t="s">
        <v>639</v>
      </c>
      <c r="E577" s="145" t="n">
        <f aca="false">SUM(F577:K577)</f>
        <v>0</v>
      </c>
      <c r="F577" s="97"/>
      <c r="G577" s="97"/>
      <c r="H577" s="97"/>
      <c r="I577" s="97"/>
      <c r="J577" s="97"/>
      <c r="K577" s="98"/>
      <c r="L577" s="99"/>
    </row>
    <row r="578" customFormat="false" ht="30" hidden="true" customHeight="true" outlineLevel="0" collapsed="false">
      <c r="A578" s="59" t="n">
        <f aca="false">A577+1</f>
        <v>373</v>
      </c>
      <c r="B578" s="143" t="n">
        <f aca="false">B577+1</f>
        <v>5432</v>
      </c>
      <c r="C578" s="69" t="n">
        <v>6228</v>
      </c>
      <c r="D578" s="70" t="s">
        <v>640</v>
      </c>
      <c r="E578" s="145" t="n">
        <f aca="false">SUM(F578:K578)</f>
        <v>0</v>
      </c>
      <c r="F578" s="97"/>
      <c r="G578" s="97"/>
      <c r="H578" s="97"/>
      <c r="I578" s="97"/>
      <c r="J578" s="97"/>
      <c r="K578" s="98"/>
      <c r="L578" s="99"/>
    </row>
    <row r="579" customFormat="false" ht="30" hidden="true" customHeight="true" outlineLevel="0" collapsed="false">
      <c r="A579" s="59" t="n">
        <f aca="false">A578+1</f>
        <v>374</v>
      </c>
      <c r="B579" s="141" t="n">
        <f aca="false">B578+1</f>
        <v>5433</v>
      </c>
      <c r="C579" s="61" t="n">
        <v>6230</v>
      </c>
      <c r="D579" s="62" t="s">
        <v>641</v>
      </c>
      <c r="E579" s="63" t="n">
        <f aca="false">SUM(F579:K579)</f>
        <v>0</v>
      </c>
      <c r="F579" s="94" t="n">
        <f aca="false">F580</f>
        <v>0</v>
      </c>
      <c r="G579" s="94" t="n">
        <f aca="false">G580</f>
        <v>0</v>
      </c>
      <c r="H579" s="94" t="n">
        <f aca="false">H580</f>
        <v>0</v>
      </c>
      <c r="I579" s="94" t="n">
        <f aca="false">I580</f>
        <v>0</v>
      </c>
      <c r="J579" s="94" t="n">
        <f aca="false">J580</f>
        <v>0</v>
      </c>
      <c r="K579" s="95" t="n">
        <f aca="false">K580</f>
        <v>0</v>
      </c>
      <c r="L579" s="96"/>
    </row>
    <row r="580" customFormat="false" ht="30" hidden="true" customHeight="true" outlineLevel="0" collapsed="false">
      <c r="A580" s="103" t="n">
        <f aca="false">A579+1</f>
        <v>375</v>
      </c>
      <c r="B580" s="179" t="n">
        <f aca="false">B579+1</f>
        <v>5434</v>
      </c>
      <c r="C580" s="105" t="n">
        <v>6231</v>
      </c>
      <c r="D580" s="106" t="s">
        <v>642</v>
      </c>
      <c r="E580" s="180" t="n">
        <f aca="false">SUM(F580:K580)</f>
        <v>0</v>
      </c>
      <c r="F580" s="108"/>
      <c r="G580" s="108"/>
      <c r="H580" s="108"/>
      <c r="I580" s="108"/>
      <c r="J580" s="108"/>
      <c r="K580" s="109"/>
      <c r="L580" s="99"/>
    </row>
    <row r="581" customFormat="false" ht="30" hidden="false" customHeight="true" outlineLevel="0" collapsed="false">
      <c r="A581" s="348" t="n">
        <f aca="false">A580+1</f>
        <v>376</v>
      </c>
      <c r="B581" s="349" t="n">
        <f aca="false">B580+1</f>
        <v>5435</v>
      </c>
      <c r="C581" s="350"/>
      <c r="D581" s="351" t="s">
        <v>643</v>
      </c>
      <c r="E581" s="352" t="n">
        <f aca="false">SUM(F581:K581)</f>
        <v>2700980</v>
      </c>
      <c r="F581" s="352" t="n">
        <f aca="false">F186+F533</f>
        <v>2000</v>
      </c>
      <c r="G581" s="352" t="n">
        <f aca="false">G186+G533</f>
        <v>37788</v>
      </c>
      <c r="H581" s="352" t="n">
        <f aca="false">H186+H533</f>
        <v>900</v>
      </c>
      <c r="I581" s="352" t="n">
        <f aca="false">I186+I533</f>
        <v>2489386</v>
      </c>
      <c r="J581" s="352" t="n">
        <f aca="false">J186+J533</f>
        <v>1800</v>
      </c>
      <c r="K581" s="353" t="n">
        <f aca="false">K186+K533</f>
        <v>169106</v>
      </c>
      <c r="L581" s="354"/>
    </row>
    <row r="582" customFormat="false" ht="7.9" hidden="false" customHeight="true" outlineLevel="0" collapsed="false">
      <c r="A582" s="355"/>
      <c r="B582" s="356"/>
      <c r="C582" s="357"/>
      <c r="D582" s="358"/>
      <c r="E582" s="359"/>
      <c r="F582" s="360"/>
      <c r="G582" s="360"/>
      <c r="H582" s="360"/>
      <c r="I582" s="360"/>
      <c r="J582" s="360"/>
      <c r="K582" s="361"/>
      <c r="L582" s="360"/>
    </row>
    <row r="583" customFormat="false" ht="25.5" hidden="false" customHeight="false" outlineLevel="0" collapsed="false">
      <c r="A583" s="362" t="s">
        <v>644</v>
      </c>
      <c r="B583" s="363" t="s">
        <v>645</v>
      </c>
      <c r="C583" s="364"/>
      <c r="D583" s="364"/>
      <c r="E583" s="365"/>
      <c r="F583" s="366"/>
      <c r="G583" s="366"/>
      <c r="H583" s="366"/>
      <c r="I583" s="366"/>
      <c r="J583" s="366"/>
      <c r="K583" s="367"/>
      <c r="L583" s="368"/>
    </row>
    <row r="584" customFormat="false" ht="30" hidden="false" customHeight="true" outlineLevel="0" collapsed="false">
      <c r="A584" s="369" t="n">
        <v>1</v>
      </c>
      <c r="B584" s="370" t="n">
        <v>5436</v>
      </c>
      <c r="C584" s="135"/>
      <c r="D584" s="311" t="s">
        <v>646</v>
      </c>
      <c r="E584" s="371" t="n">
        <f aca="false">SUM(F584:K584)</f>
        <v>2700980</v>
      </c>
      <c r="F584" s="372" t="n">
        <f aca="false">F10</f>
        <v>2000</v>
      </c>
      <c r="G584" s="372" t="n">
        <f aca="false">G10</f>
        <v>37788</v>
      </c>
      <c r="H584" s="372" t="n">
        <f aca="false">H10</f>
        <v>900</v>
      </c>
      <c r="I584" s="372" t="n">
        <f aca="false">I10</f>
        <v>2489386</v>
      </c>
      <c r="J584" s="372" t="n">
        <f aca="false">J10</f>
        <v>1800</v>
      </c>
      <c r="K584" s="373" t="n">
        <f aca="false">K10</f>
        <v>169106</v>
      </c>
      <c r="L584" s="360"/>
    </row>
    <row r="585" customFormat="false" ht="30" hidden="false" customHeight="true" outlineLevel="0" collapsed="false">
      <c r="A585" s="374" t="n">
        <f aca="false">A584+1</f>
        <v>2</v>
      </c>
      <c r="B585" s="74" t="n">
        <f aca="false">B584+1</f>
        <v>5437</v>
      </c>
      <c r="C585" s="61"/>
      <c r="D585" s="142" t="s">
        <v>647</v>
      </c>
      <c r="E585" s="375" t="n">
        <f aca="false">SUM(F585:K585)</f>
        <v>2700980</v>
      </c>
      <c r="F585" s="376" t="n">
        <f aca="false">F186</f>
        <v>2000</v>
      </c>
      <c r="G585" s="376" t="n">
        <f aca="false">G186</f>
        <v>37788</v>
      </c>
      <c r="H585" s="376" t="n">
        <f aca="false">H186</f>
        <v>900</v>
      </c>
      <c r="I585" s="376" t="n">
        <f aca="false">I186</f>
        <v>2489386</v>
      </c>
      <c r="J585" s="376" t="n">
        <f aca="false">J186</f>
        <v>1800</v>
      </c>
      <c r="K585" s="377" t="n">
        <f aca="false">K186</f>
        <v>169106</v>
      </c>
      <c r="L585" s="360"/>
    </row>
    <row r="586" customFormat="false" ht="30" hidden="false" customHeight="true" outlineLevel="0" collapsed="false">
      <c r="A586" s="378" t="n">
        <f aca="false">A585+1</f>
        <v>3</v>
      </c>
      <c r="B586" s="379" t="n">
        <f aca="false">B585+1</f>
        <v>5438</v>
      </c>
      <c r="C586" s="380"/>
      <c r="D586" s="381" t="s">
        <v>648</v>
      </c>
      <c r="E586" s="382" t="n">
        <f aca="false">SUM(F586:K586)</f>
        <v>0</v>
      </c>
      <c r="F586" s="383"/>
      <c r="G586" s="383"/>
      <c r="H586" s="383" t="n">
        <f aca="false">IF((H584-H585)&gt;0,H584-H585,0)</f>
        <v>0</v>
      </c>
      <c r="I586" s="383" t="n">
        <f aca="false">IF((I584-I585)&gt;0,I584-I585,0)</f>
        <v>0</v>
      </c>
      <c r="J586" s="383" t="n">
        <f aca="false">IF((J584-J585)&gt;0,J584-J585,0)</f>
        <v>0</v>
      </c>
      <c r="K586" s="384" t="n">
        <f aca="false">IF((K584-K585)&gt;0,K584-K585,0)</f>
        <v>0</v>
      </c>
      <c r="L586" s="385"/>
    </row>
    <row r="587" customFormat="false" ht="30" hidden="false" customHeight="true" outlineLevel="0" collapsed="false">
      <c r="A587" s="378" t="n">
        <f aca="false">A586+1</f>
        <v>4</v>
      </c>
      <c r="B587" s="379" t="n">
        <f aca="false">B586+1</f>
        <v>5439</v>
      </c>
      <c r="C587" s="380"/>
      <c r="D587" s="381" t="s">
        <v>649</v>
      </c>
      <c r="E587" s="382" t="n">
        <f aca="false">SUM(F587:K587)</f>
        <v>0</v>
      </c>
      <c r="F587" s="383" t="n">
        <f aca="false">IF((F585-F584)&gt;0,F585-F584,0)</f>
        <v>0</v>
      </c>
      <c r="G587" s="383" t="n">
        <f aca="false">IF((G585-G584)&gt;0,G585-G584,0)</f>
        <v>0</v>
      </c>
      <c r="H587" s="383"/>
      <c r="I587" s="383" t="n">
        <f aca="false">IF((I585-I584)&gt;0,I585-I584,0)</f>
        <v>0</v>
      </c>
      <c r="J587" s="383" t="n">
        <f aca="false">IF((J585-J584)&gt;0,J585-J584,0)</f>
        <v>0</v>
      </c>
      <c r="K587" s="384" t="n">
        <f aca="false">IF((K585-K584)&gt;0,K585-K584,0)</f>
        <v>0</v>
      </c>
      <c r="L587" s="385"/>
    </row>
    <row r="588" customFormat="false" ht="30" hidden="false" customHeight="true" outlineLevel="0" collapsed="false">
      <c r="A588" s="378" t="n">
        <f aca="false">A587+1</f>
        <v>5</v>
      </c>
      <c r="B588" s="74" t="n">
        <f aca="false">B587+1</f>
        <v>5440</v>
      </c>
      <c r="C588" s="386" t="n">
        <v>900000</v>
      </c>
      <c r="D588" s="387" t="s">
        <v>650</v>
      </c>
      <c r="E588" s="382" t="n">
        <f aca="false">SUM(F588:K588)</f>
        <v>0</v>
      </c>
      <c r="F588" s="383" t="n">
        <f aca="false">F140</f>
        <v>0</v>
      </c>
      <c r="G588" s="383" t="n">
        <f aca="false">G140</f>
        <v>0</v>
      </c>
      <c r="H588" s="383" t="n">
        <f aca="false">H140</f>
        <v>0</v>
      </c>
      <c r="I588" s="383" t="n">
        <f aca="false">I140</f>
        <v>0</v>
      </c>
      <c r="J588" s="383" t="n">
        <f aca="false">J140</f>
        <v>0</v>
      </c>
      <c r="K588" s="384" t="n">
        <f aca="false">K140</f>
        <v>0</v>
      </c>
      <c r="L588" s="385"/>
    </row>
    <row r="589" customFormat="false" ht="30" hidden="false" customHeight="true" outlineLevel="0" collapsed="false">
      <c r="A589" s="378" t="n">
        <f aca="false">A588+1</f>
        <v>6</v>
      </c>
      <c r="B589" s="74" t="n">
        <f aca="false">B588+1</f>
        <v>5441</v>
      </c>
      <c r="C589" s="386" t="n">
        <v>600000</v>
      </c>
      <c r="D589" s="387" t="s">
        <v>651</v>
      </c>
      <c r="E589" s="382" t="n">
        <f aca="false">SUM(F589:K589)</f>
        <v>0</v>
      </c>
      <c r="F589" s="383" t="n">
        <f aca="false">F533</f>
        <v>0</v>
      </c>
      <c r="G589" s="383" t="s">
        <v>652</v>
      </c>
      <c r="H589" s="383" t="n">
        <f aca="false">H533</f>
        <v>0</v>
      </c>
      <c r="I589" s="383" t="n">
        <f aca="false">I533</f>
        <v>0</v>
      </c>
      <c r="J589" s="383" t="n">
        <f aca="false">J533</f>
        <v>0</v>
      </c>
      <c r="K589" s="384" t="n">
        <f aca="false">K533</f>
        <v>0</v>
      </c>
      <c r="L589" s="385"/>
    </row>
    <row r="590" customFormat="false" ht="30" hidden="false" customHeight="true" outlineLevel="0" collapsed="false">
      <c r="A590" s="378" t="n">
        <f aca="false">A589+1</f>
        <v>7</v>
      </c>
      <c r="B590" s="74" t="n">
        <f aca="false">B589+1</f>
        <v>5442</v>
      </c>
      <c r="C590" s="388"/>
      <c r="D590" s="387" t="s">
        <v>653</v>
      </c>
      <c r="E590" s="382" t="n">
        <f aca="false">E588-E589</f>
        <v>0</v>
      </c>
      <c r="F590" s="383" t="n">
        <f aca="false">F588-F589</f>
        <v>0</v>
      </c>
      <c r="G590" s="383"/>
      <c r="H590" s="383" t="n">
        <f aca="false">H588-H589</f>
        <v>0</v>
      </c>
      <c r="I590" s="383" t="n">
        <f aca="false">I588-I589</f>
        <v>0</v>
      </c>
      <c r="J590" s="383" t="n">
        <f aca="false">J588-J589</f>
        <v>0</v>
      </c>
      <c r="K590" s="384" t="n">
        <f aca="false">K588-K589</f>
        <v>0</v>
      </c>
      <c r="L590" s="385"/>
    </row>
    <row r="591" customFormat="false" ht="30" hidden="false" customHeight="true" outlineLevel="0" collapsed="false">
      <c r="A591" s="378" t="n">
        <f aca="false">A590+1</f>
        <v>8</v>
      </c>
      <c r="B591" s="74" t="n">
        <f aca="false">B590+1</f>
        <v>5443</v>
      </c>
      <c r="C591" s="388"/>
      <c r="D591" s="387" t="s">
        <v>654</v>
      </c>
      <c r="E591" s="382" t="n">
        <v>0</v>
      </c>
      <c r="F591" s="383" t="n">
        <f aca="false">IF((F589-F588)&gt;0,F589-F588,0)</f>
        <v>0</v>
      </c>
      <c r="G591" s="383"/>
      <c r="H591" s="383" t="n">
        <f aca="false">IF((H589-H588)&gt;0,H589-H588,0)</f>
        <v>0</v>
      </c>
      <c r="I591" s="383" t="n">
        <f aca="false">IF((I589-I588)&gt;0,I589-I588,0)</f>
        <v>0</v>
      </c>
      <c r="J591" s="383" t="n">
        <f aca="false">IF((J589-J588)&gt;0,J589-J588,0)</f>
        <v>0</v>
      </c>
      <c r="K591" s="384" t="n">
        <f aca="false">IF((K589-K588)&gt;0,K589-K588,0)</f>
        <v>0</v>
      </c>
      <c r="L591" s="385"/>
    </row>
    <row r="592" customFormat="false" ht="30" hidden="false" customHeight="true" outlineLevel="0" collapsed="false">
      <c r="A592" s="378" t="n">
        <f aca="false">A591+1</f>
        <v>9</v>
      </c>
      <c r="B592" s="74" t="n">
        <f aca="false">B591+1</f>
        <v>5444</v>
      </c>
      <c r="C592" s="388"/>
      <c r="D592" s="387" t="s">
        <v>655</v>
      </c>
      <c r="E592" s="382" t="n">
        <f aca="false">SUM(F592:K592)</f>
        <v>0</v>
      </c>
      <c r="F592" s="383" t="n">
        <f aca="false">IF(F180-F581&gt;0,F180-F581,0)</f>
        <v>0</v>
      </c>
      <c r="G592" s="383" t="n">
        <f aca="false">IF(G180-G581&gt;0,G180-G581,0)</f>
        <v>0</v>
      </c>
      <c r="H592" s="383" t="n">
        <f aca="false">IF(H180-H581&gt;0,H180-H581,0)</f>
        <v>0</v>
      </c>
      <c r="I592" s="383" t="n">
        <f aca="false">IF(I180-I581&gt;0,I180-I581,0)</f>
        <v>0</v>
      </c>
      <c r="J592" s="383" t="n">
        <f aca="false">IF(J180-J581&gt;0,J180-J581,0)</f>
        <v>0</v>
      </c>
      <c r="K592" s="384" t="n">
        <f aca="false">IF(K180-K581&gt;0,K180-K581,0)</f>
        <v>0</v>
      </c>
      <c r="L592" s="385"/>
    </row>
    <row r="593" customFormat="false" ht="30" hidden="false" customHeight="true" outlineLevel="0" collapsed="false">
      <c r="A593" s="378" t="n">
        <f aca="false">A592+1</f>
        <v>10</v>
      </c>
      <c r="B593" s="74" t="n">
        <f aca="false">B592+1</f>
        <v>5445</v>
      </c>
      <c r="C593" s="388"/>
      <c r="D593" s="387" t="s">
        <v>656</v>
      </c>
      <c r="E593" s="382" t="n">
        <f aca="false">IF(E581-E180&gt;0,E581-E180,0)</f>
        <v>0</v>
      </c>
      <c r="F593" s="383" t="n">
        <f aca="false">IF(F581-F180&gt;0,F581-F180,0)</f>
        <v>0</v>
      </c>
      <c r="G593" s="383" t="n">
        <f aca="false">IF(G581-G180&gt;0,G581-G180,0)</f>
        <v>0</v>
      </c>
      <c r="H593" s="383" t="n">
        <f aca="false">IF(H581-H180&gt;0,H581-H180,0)</f>
        <v>0</v>
      </c>
      <c r="I593" s="383" t="n">
        <f aca="false">IF(I581-I180&gt;0,I581-I180,0)</f>
        <v>0</v>
      </c>
      <c r="J593" s="383" t="n">
        <f aca="false">IF(J581-J180&gt;0,J581-J180,0)</f>
        <v>0</v>
      </c>
      <c r="K593" s="384" t="n">
        <f aca="false">IF(K581-K180&gt;0,K581-K180,0)</f>
        <v>0</v>
      </c>
      <c r="L593" s="385"/>
    </row>
    <row r="594" customFormat="false" ht="12.75" hidden="false" customHeight="true" outlineLevel="0" collapsed="false">
      <c r="A594" s="389"/>
      <c r="B594" s="390"/>
      <c r="C594" s="391"/>
      <c r="D594" s="392"/>
      <c r="E594" s="393"/>
      <c r="F594" s="393"/>
      <c r="G594" s="393"/>
      <c r="H594" s="393"/>
      <c r="I594" s="393"/>
      <c r="J594" s="393"/>
      <c r="K594" s="393"/>
      <c r="L594" s="393"/>
    </row>
    <row r="595" customFormat="false" ht="12.75" hidden="false" customHeight="true" outlineLevel="0" collapsed="false">
      <c r="A595" s="394"/>
      <c r="B595" s="395" t="s">
        <v>657</v>
      </c>
      <c r="C595" s="395"/>
      <c r="D595" s="395"/>
      <c r="E595" s="393"/>
      <c r="F595" s="393"/>
      <c r="G595" s="393"/>
      <c r="H595" s="393"/>
      <c r="I595" s="393"/>
      <c r="J595" s="393"/>
      <c r="K595" s="393"/>
      <c r="L595" s="393"/>
    </row>
    <row r="596" customFormat="false" ht="15" hidden="false" customHeight="false" outlineLevel="0" collapsed="false">
      <c r="A596" s="394"/>
      <c r="B596" s="396"/>
      <c r="C596" s="397"/>
      <c r="D596" s="398"/>
      <c r="E596" s="399"/>
      <c r="F596" s="399"/>
      <c r="G596" s="400" t="s">
        <v>658</v>
      </c>
      <c r="H596" s="400"/>
      <c r="I596" s="400"/>
      <c r="J596" s="400"/>
      <c r="K596" s="400"/>
      <c r="L596" s="400"/>
    </row>
  </sheetData>
  <mergeCells count="24">
    <mergeCell ref="H1:K1"/>
    <mergeCell ref="I2:J2"/>
    <mergeCell ref="B3:K3"/>
    <mergeCell ref="B4:K4"/>
    <mergeCell ref="A5:I5"/>
    <mergeCell ref="J6:K6"/>
    <mergeCell ref="A7:A8"/>
    <mergeCell ref="B7:B8"/>
    <mergeCell ref="C7:C8"/>
    <mergeCell ref="E7:E8"/>
    <mergeCell ref="F7:I7"/>
    <mergeCell ref="J7:J8"/>
    <mergeCell ref="K7:K8"/>
    <mergeCell ref="I182:K182"/>
    <mergeCell ref="A183:A184"/>
    <mergeCell ref="B183:B184"/>
    <mergeCell ref="C183:C184"/>
    <mergeCell ref="D183:D184"/>
    <mergeCell ref="E183:E184"/>
    <mergeCell ref="F183:I183"/>
    <mergeCell ref="J183:J184"/>
    <mergeCell ref="K183:K184"/>
    <mergeCell ref="B595:D595"/>
    <mergeCell ref="G596:K596"/>
  </mergeCells>
  <dataValidations count="1">
    <dataValidation allowBlank="true" error="Niste uneli korektnu vrednost!&#10;Ponovite unos." errorTitle="Upozorenje" operator="between" showDropDown="false" showErrorMessage="true" showInputMessage="false" sqref="E10:L113 E114:F117 H114:L114 G115:L117 E118:L181 E186:L191 E192:E582 F195:L271 F272:G325 I272:L274 H275:L325 F326:L351 F352:I359 K352:L352 J353:L359 F360:L487 F488 H488:L488 F489:L494 F495 H495:L495 F496:L582" type="whole">
      <formula1>0</formula1>
      <formula2>999999999</formula2>
    </dataValidation>
  </dataValidations>
  <printOptions headings="false" gridLines="false" gridLinesSet="true" horizontalCentered="true" verticalCentered="false"/>
  <pageMargins left="0" right="0" top="0.196527777777778" bottom="0.393055555555556" header="0.511805555555555" footer="0.196527777777778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LibreOffice/6.4.7.2$Windows_x86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sr-Latn-RS</dc:language>
  <cp:lastModifiedBy/>
  <dcterms:modified xsi:type="dcterms:W3CDTF">2023-01-31T08:19:58Z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